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 Показатели " sheetId="1" r:id="rId1"/>
    <sheet name="  показатели по  поступлениям" sheetId="2" r:id="rId2"/>
  </sheets>
  <definedNames>
    <definedName name="_xlnm.Print_Titles" localSheetId="1">'  показатели по  поступлениям'!$2:$3</definedName>
    <definedName name="_xlnm.Print_Titles" localSheetId="0">' Показатели '!$2:$2</definedName>
  </definedNames>
  <calcPr fullCalcOnLoad="1" refMode="R1C1"/>
</workbook>
</file>

<file path=xl/sharedStrings.xml><?xml version="1.0" encoding="utf-8"?>
<sst xmlns="http://schemas.openxmlformats.org/spreadsheetml/2006/main" count="165" uniqueCount="144">
  <si>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</si>
  <si>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</si>
  <si>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</si>
  <si>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</si>
  <si>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</si>
  <si>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</si>
  <si>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</si>
  <si>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</si>
  <si>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</si>
  <si>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</si>
  <si>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</si>
  <si>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</si>
  <si>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</si>
  <si>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 Общая балансовая стоимость недвижимого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</si>
  <si>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</si>
  <si>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</si>
  <si>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</si>
  <si>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</si>
  <si>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</si>
  <si>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</si>
  <si>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</si>
  <si>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</si>
  <si>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</si>
  <si>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</si>
  <si>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</si>
  <si>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</si>
  <si>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</si>
  <si>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</si>
  <si>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</si>
  <si>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</si>
  <si>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</si>
  <si>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</si>
  <si>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</si>
  <si>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</si>
  <si>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</si>
  <si>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</si>
  <si>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</si>
  <si>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</si>
  <si>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</si>
  <si>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</si>
  <si>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</si>
  <si>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</si>
  <si>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</si>
  <si>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</si>
  <si>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</si>
  <si>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</si>
  <si>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</si>
  <si>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</si>
  <si>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</si>
  <si>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</si>
  <si>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</si>
  <si>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</si>
  <si>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</si>
  <si>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Социальное обеспечение, всего</t>
  </si>
  <si>
    <t xml:space="preserve">Поступление нефинансовых активов, всего 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</si>
  <si>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</si>
  <si>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</si>
  <si>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</si>
  <si>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</si>
  <si>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</si>
  <si>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</si>
  <si>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</si>
  <si>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</si>
  <si>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</si>
  <si>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</si>
  <si>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</si>
  <si>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</si>
  <si>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</si>
  <si>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3.3.13. по прочим расчетам с кредиторами</t>
  </si>
  <si>
    <t xml:space="preserve">операции по счетам, открытым в кредитных организациях 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</si>
  <si>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</si>
  <si>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</si>
  <si>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Главный бухгалтер  учреждения (подразделения)</t>
  </si>
  <si>
    <t>II. Показатели финансового состояния бюджетного (автономного) учреждения</t>
  </si>
  <si>
    <t>III. Показатели по поступлениям и выплатам бюджетного (автономного) учреждения</t>
  </si>
  <si>
    <t>Всего: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</si>
  <si>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</si>
  <si>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r>
      <t>I. Нефинансовые активы, всего</t>
    </r>
    <r>
      <rPr>
        <sz val="10.5"/>
        <rFont val="Times New Roman"/>
        <family val="1"/>
      </rPr>
      <t>:</t>
    </r>
  </si>
  <si>
    <t>Субсидии на иные цели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</si>
  <si>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</si>
  <si>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</si>
  <si>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2.1. Дебиторская задолженность по доходам, полученным за счет средств краевого бюджета </t>
  </si>
  <si>
    <t>в  том  числе :</t>
  </si>
  <si>
    <t xml:space="preserve">2.2. Дебиторская задолженность по выданным авансам, полученным за счет средств  местного бюджета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</si>
  <si>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</si>
  <si>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</si>
  <si>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</si>
  <si>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</si>
  <si>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</si>
  <si>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</si>
  <si>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</si>
  <si>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</si>
  <si>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</si>
  <si>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</si>
  <si>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</si>
  <si>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3.2. Кредиторская задолженность по расчетам с поставщиками и подрядчиками за счет средств  местного бюджета , всего:</t>
  </si>
  <si>
    <t>3.3. Кредиторская задолженность по расчетам с поставщиками и подрядчиками за счет средств краевого  бюджета,  всего:</t>
  </si>
  <si>
    <t xml:space="preserve">3.4.1.  по начислениям на выплаты по оплате труда </t>
  </si>
  <si>
    <t>3.4.2. 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</si>
  <si>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</si>
  <si>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</si>
  <si>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</si>
  <si>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</si>
  <si>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</si>
  <si>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</si>
  <si>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</si>
  <si>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</si>
  <si>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</si>
  <si>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3.4.13. по прочим расчетам с кредиторами</t>
  </si>
  <si>
    <t xml:space="preserve">3.4.12. по платежам в бюджет </t>
  </si>
  <si>
    <t xml:space="preserve">3.3.12. по платежам в бюджет </t>
  </si>
  <si>
    <t>3.4. Кредиторская задолженность по расчетам с поставщиками и подрядчиками за счет доходов, полученных от  иной приносящей доход деятельности, всего:</t>
  </si>
  <si>
    <t xml:space="preserve">Код  бюжетной аналитики </t>
  </si>
  <si>
    <t xml:space="preserve">операции по лицевым счетам, открытым в органах  казначейства </t>
  </si>
  <si>
    <t xml:space="preserve">операции по лицевым счетам, открытым в ораганах  казначейства </t>
  </si>
  <si>
    <t xml:space="preserve">операции по лицевым счетам, открытым в  органах  казначейства </t>
  </si>
  <si>
    <t>Субсидии на выполнении муниципального  задания</t>
  </si>
  <si>
    <t>Субсидии на возмещение расчетно-нормативных затрат на содержание недвижимого имущества и особо ценного движимого имущества, закрепленного за Учреждением или приобретенного Учреждением за счет средств, выделенных ему Учредителем на приобретение такого имущества (за исключением имущества, сданного в аренду), а также на уплату налогов, в качестве объекта налогообложения по которым признается соответствующее имущество, в том числе земельные участки</t>
  </si>
  <si>
    <t>в  том  числе:</t>
  </si>
  <si>
    <t>Поступления от  иной приносящей  доходы  деятельности , всего</t>
  </si>
  <si>
    <t>Первый год планового периода  2013</t>
  </si>
  <si>
    <t>Первый год планового периода            2013</t>
  </si>
  <si>
    <t>Второй год планового периода                 2014</t>
  </si>
  <si>
    <t>Второй год планового периода  2014</t>
  </si>
  <si>
    <t xml:space="preserve">3.2.12. по платежам в бюджет </t>
  </si>
  <si>
    <t>на предоставление социальных гарантий педагогическим работникам</t>
  </si>
  <si>
    <t>Отчетный год                    2010</t>
  </si>
  <si>
    <t>Текущий год                                  2011</t>
  </si>
  <si>
    <t>Очередной финансовый год                                         2012</t>
  </si>
  <si>
    <t>Возмещение коммунальных услуг</t>
  </si>
  <si>
    <t>Отчетный год  2010 на 01.01.10</t>
  </si>
  <si>
    <t>предоставление мер социальной поддержки учащимся из многодетных малоимущих семей (одежда);</t>
  </si>
  <si>
    <t>предоставление мер социальной поддержки учащимся из многодетных малоимущих семей (питание);</t>
  </si>
  <si>
    <t>предоставление мер социальной поддержки учащимся из малоимущих семей (питание);</t>
  </si>
  <si>
    <t>Текущий год 2011   на 01.01.11</t>
  </si>
  <si>
    <t>Очередной финансовый год  2012                 на 01.01.12</t>
  </si>
  <si>
    <t xml:space="preserve">2.1.1.  по начислениям на выплаты по оплате труда </t>
  </si>
  <si>
    <t>2.1.2. по выданным авансам на услуги связи</t>
  </si>
  <si>
    <t>"10" января  2012  г.</t>
  </si>
  <si>
    <t xml:space="preserve">Руководитель   учреждения </t>
  </si>
  <si>
    <t xml:space="preserve">              Орлова О.В.</t>
  </si>
  <si>
    <t xml:space="preserve">                    Рогожников А.В.                                            </t>
  </si>
  <si>
    <t>Исполнитель</t>
  </si>
  <si>
    <t xml:space="preserve">                           Орлова О.В.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</si>
</sst>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name val="Arial Cyr"/>
      <family val="0"/>
    </font>
    <font>
      <b/>
      <sz val="10.5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vertical="top" textRotation="90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textRotation="90" wrapText="1"/>
    </xf>
    <xf numFmtId="0" fontId="7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1" fontId="9" fillId="0" borderId="14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textRotation="90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C1">
      <selection activeCell="G4" sqref="G4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5" width="16.00390625" style="2" customWidth="1"/>
    <col min="6" max="6" width="8.75390625" style="2" customWidth="1"/>
    <col min="7" max="7" width="10.375" style="2" customWidth="1"/>
    <col min="8" max="8" width="10.625" style="2" customWidth="1"/>
    <col min="9" max="9" width="14.625" style="2" customWidth="1"/>
    <col min="10" max="10" width="8.00390625" style="2" customWidth="1"/>
    <col min="11" max="11" width="4.625" style="2" customWidth="1"/>
    <col min="12" max="12" width="4.25390625" style="2" customWidth="1"/>
    <col min="13" max="13" width="8.25390625" style="2" customWidth="1"/>
    <col min="14" max="14" width="3.625" style="2" customWidth="1"/>
    <col min="15" max="15" width="5.375" style="2" customWidth="1"/>
    <col min="16" max="16384" width="9.125" style="2" customWidth="1"/>
  </cols>
  <sheetData>
    <row r="1" spans="1:15" ht="14.25" customHeight="1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57" customHeight="1">
      <c r="A2" s="74" t="s">
        <v>0</v>
      </c>
      <c r="B2" s="75"/>
      <c r="C2" s="75"/>
      <c r="D2" s="75"/>
      <c r="E2" s="75"/>
      <c r="F2" s="76"/>
      <c r="G2" s="3" t="s">
        <v>130</v>
      </c>
      <c r="H2" s="3" t="s">
        <v>134</v>
      </c>
      <c r="I2" s="3" t="s">
        <v>135</v>
      </c>
      <c r="J2" s="77" t="s">
        <v>120</v>
      </c>
      <c r="K2" s="77"/>
      <c r="L2" s="77"/>
      <c r="M2" s="77" t="s">
        <v>123</v>
      </c>
      <c r="N2" s="77"/>
      <c r="O2" s="77"/>
    </row>
    <row r="3" spans="1:15" ht="11.25" customHeight="1">
      <c r="A3" s="68">
        <v>1</v>
      </c>
      <c r="B3" s="69"/>
      <c r="C3" s="69"/>
      <c r="D3" s="69"/>
      <c r="E3" s="69"/>
      <c r="F3" s="70"/>
      <c r="G3" s="3">
        <v>2</v>
      </c>
      <c r="H3" s="3">
        <v>3</v>
      </c>
      <c r="I3" s="3">
        <v>4</v>
      </c>
      <c r="J3" s="71">
        <v>5</v>
      </c>
      <c r="K3" s="72"/>
      <c r="L3" s="73"/>
      <c r="M3" s="71">
        <v>6</v>
      </c>
      <c r="N3" s="72"/>
      <c r="O3" s="73"/>
    </row>
    <row r="4" spans="1:15" ht="13.5">
      <c r="A4" s="48" t="s">
        <v>77</v>
      </c>
      <c r="B4" s="49"/>
      <c r="C4" s="49"/>
      <c r="D4" s="49"/>
      <c r="E4" s="50"/>
      <c r="F4" s="51"/>
      <c r="G4" s="5">
        <f>G6+G12</f>
        <v>57667440.51</v>
      </c>
      <c r="H4" s="5">
        <f>H6+H12</f>
        <v>58429022.66</v>
      </c>
      <c r="I4" s="7">
        <f>I6+I12</f>
        <v>57050079.18</v>
      </c>
      <c r="J4" s="52">
        <f>J6+J12</f>
        <v>57050079.18</v>
      </c>
      <c r="K4" s="53"/>
      <c r="L4" s="54"/>
      <c r="M4" s="52">
        <f>M6+M12</f>
        <v>57050079.18</v>
      </c>
      <c r="N4" s="53"/>
      <c r="O4" s="54"/>
    </row>
    <row r="5" spans="1:15" ht="13.5">
      <c r="A5" s="40" t="s">
        <v>1</v>
      </c>
      <c r="B5" s="41"/>
      <c r="C5" s="41"/>
      <c r="D5" s="41"/>
      <c r="E5" s="42"/>
      <c r="F5" s="43"/>
      <c r="G5" s="1"/>
      <c r="H5" s="1"/>
      <c r="I5" s="1"/>
      <c r="J5" s="39"/>
      <c r="K5" s="39"/>
      <c r="L5" s="39"/>
      <c r="M5" s="39"/>
      <c r="N5" s="39"/>
      <c r="O5" s="39"/>
    </row>
    <row r="6" spans="1:15" ht="13.5">
      <c r="A6" s="40" t="s">
        <v>13</v>
      </c>
      <c r="B6" s="41"/>
      <c r="C6" s="41"/>
      <c r="D6" s="41"/>
      <c r="E6" s="42"/>
      <c r="F6" s="43"/>
      <c r="G6" s="1">
        <v>52460703.75</v>
      </c>
      <c r="H6" s="1">
        <v>52594417.75</v>
      </c>
      <c r="I6" s="1">
        <v>51954363.63</v>
      </c>
      <c r="J6" s="44">
        <f>I6</f>
        <v>51954363.63</v>
      </c>
      <c r="K6" s="45"/>
      <c r="L6" s="46"/>
      <c r="M6" s="44">
        <f>J6</f>
        <v>51954363.63</v>
      </c>
      <c r="N6" s="45"/>
      <c r="O6" s="46"/>
    </row>
    <row r="7" spans="1:15" ht="13.5">
      <c r="A7" s="40" t="s">
        <v>2</v>
      </c>
      <c r="B7" s="41"/>
      <c r="C7" s="41"/>
      <c r="D7" s="41"/>
      <c r="E7" s="42"/>
      <c r="F7" s="43"/>
      <c r="G7" s="1"/>
      <c r="H7" s="1"/>
      <c r="I7" s="1"/>
      <c r="J7" s="44">
        <f aca="true" t="shared" si="0" ref="J7:J15">I7</f>
        <v>0</v>
      </c>
      <c r="K7" s="45"/>
      <c r="L7" s="46"/>
      <c r="M7" s="44">
        <f aca="true" t="shared" si="1" ref="M7:M15">J7</f>
        <v>0</v>
      </c>
      <c r="N7" s="45"/>
      <c r="O7" s="46"/>
    </row>
    <row r="8" spans="1:15" ht="26.25" customHeight="1">
      <c r="A8" s="40" t="s">
        <v>70</v>
      </c>
      <c r="B8" s="41"/>
      <c r="C8" s="41"/>
      <c r="D8" s="41"/>
      <c r="E8" s="42"/>
      <c r="F8" s="43"/>
      <c r="G8" s="1">
        <v>52460703.75</v>
      </c>
      <c r="H8" s="1">
        <v>52594417.75</v>
      </c>
      <c r="I8" s="1">
        <f>I6</f>
        <v>51954363.63</v>
      </c>
      <c r="J8" s="44">
        <f t="shared" si="0"/>
        <v>51954363.63</v>
      </c>
      <c r="K8" s="45"/>
      <c r="L8" s="46"/>
      <c r="M8" s="44">
        <f t="shared" si="1"/>
        <v>51954363.63</v>
      </c>
      <c r="N8" s="45"/>
      <c r="O8" s="46"/>
    </row>
    <row r="9" spans="1:15" ht="26.25" customHeight="1">
      <c r="A9" s="40" t="s">
        <v>71</v>
      </c>
      <c r="B9" s="41"/>
      <c r="C9" s="41"/>
      <c r="D9" s="41"/>
      <c r="E9" s="42"/>
      <c r="F9" s="43"/>
      <c r="G9" s="1">
        <v>525100</v>
      </c>
      <c r="H9" s="1">
        <v>491424</v>
      </c>
      <c r="I9" s="1"/>
      <c r="J9" s="44">
        <f t="shared" si="0"/>
        <v>0</v>
      </c>
      <c r="K9" s="45"/>
      <c r="L9" s="46"/>
      <c r="M9" s="44">
        <f t="shared" si="1"/>
        <v>0</v>
      </c>
      <c r="N9" s="45"/>
      <c r="O9" s="46"/>
    </row>
    <row r="10" spans="1:15" ht="27" customHeight="1">
      <c r="A10" s="40" t="s">
        <v>76</v>
      </c>
      <c r="B10" s="41"/>
      <c r="C10" s="41"/>
      <c r="D10" s="41"/>
      <c r="E10" s="42"/>
      <c r="F10" s="43"/>
      <c r="G10" s="1"/>
      <c r="H10" s="1"/>
      <c r="I10" s="1"/>
      <c r="J10" s="44">
        <f t="shared" si="0"/>
        <v>0</v>
      </c>
      <c r="K10" s="45"/>
      <c r="L10" s="46"/>
      <c r="M10" s="44">
        <f t="shared" si="1"/>
        <v>0</v>
      </c>
      <c r="N10" s="45"/>
      <c r="O10" s="46"/>
    </row>
    <row r="11" spans="1:15" ht="13.5">
      <c r="A11" s="40" t="s">
        <v>79</v>
      </c>
      <c r="B11" s="41"/>
      <c r="C11" s="41"/>
      <c r="D11" s="41"/>
      <c r="E11" s="42"/>
      <c r="F11" s="43"/>
      <c r="G11" s="6">
        <v>29828356.7</v>
      </c>
      <c r="H11" s="1">
        <v>29296605.57</v>
      </c>
      <c r="I11" s="1">
        <v>27044070.66</v>
      </c>
      <c r="J11" s="44">
        <f t="shared" si="0"/>
        <v>27044070.66</v>
      </c>
      <c r="K11" s="45"/>
      <c r="L11" s="46"/>
      <c r="M11" s="44">
        <f t="shared" si="1"/>
        <v>27044070.66</v>
      </c>
      <c r="N11" s="45"/>
      <c r="O11" s="46"/>
    </row>
    <row r="12" spans="1:15" ht="13.5">
      <c r="A12" s="40" t="s">
        <v>80</v>
      </c>
      <c r="B12" s="41"/>
      <c r="C12" s="41"/>
      <c r="D12" s="41"/>
      <c r="E12" s="42"/>
      <c r="F12" s="43"/>
      <c r="G12" s="1">
        <v>5206736.76</v>
      </c>
      <c r="H12" s="1">
        <v>5834604.91</v>
      </c>
      <c r="I12" s="1">
        <v>5095715.55</v>
      </c>
      <c r="J12" s="44">
        <f t="shared" si="0"/>
        <v>5095715.55</v>
      </c>
      <c r="K12" s="45"/>
      <c r="L12" s="46"/>
      <c r="M12" s="44">
        <f t="shared" si="1"/>
        <v>5095715.55</v>
      </c>
      <c r="N12" s="45"/>
      <c r="O12" s="46"/>
    </row>
    <row r="13" spans="1:15" ht="13.5">
      <c r="A13" s="40" t="s">
        <v>2</v>
      </c>
      <c r="B13" s="41"/>
      <c r="C13" s="41"/>
      <c r="D13" s="41"/>
      <c r="E13" s="42"/>
      <c r="F13" s="43"/>
      <c r="G13" s="1"/>
      <c r="H13" s="1"/>
      <c r="I13" s="1"/>
      <c r="J13" s="44">
        <f t="shared" si="0"/>
        <v>0</v>
      </c>
      <c r="K13" s="45"/>
      <c r="L13" s="46"/>
      <c r="M13" s="44">
        <f t="shared" si="1"/>
        <v>0</v>
      </c>
      <c r="N13" s="45"/>
      <c r="O13" s="46"/>
    </row>
    <row r="14" spans="1:15" ht="13.5">
      <c r="A14" s="40" t="s">
        <v>50</v>
      </c>
      <c r="B14" s="41"/>
      <c r="C14" s="41"/>
      <c r="D14" s="41"/>
      <c r="E14" s="42"/>
      <c r="F14" s="43"/>
      <c r="G14" s="1">
        <v>5206736.76</v>
      </c>
      <c r="H14" s="1">
        <f>H12</f>
        <v>5834604.91</v>
      </c>
      <c r="I14" s="1">
        <f>I12</f>
        <v>5095715.55</v>
      </c>
      <c r="J14" s="44">
        <f t="shared" si="0"/>
        <v>5095715.55</v>
      </c>
      <c r="K14" s="45"/>
      <c r="L14" s="46"/>
      <c r="M14" s="44">
        <f t="shared" si="1"/>
        <v>5095715.55</v>
      </c>
      <c r="N14" s="45"/>
      <c r="O14" s="46"/>
    </row>
    <row r="15" spans="1:15" ht="13.5">
      <c r="A15" s="40" t="s">
        <v>14</v>
      </c>
      <c r="B15" s="41"/>
      <c r="C15" s="41"/>
      <c r="D15" s="41"/>
      <c r="E15" s="42"/>
      <c r="F15" s="43"/>
      <c r="G15" s="1">
        <v>1060335.09</v>
      </c>
      <c r="H15" s="1">
        <v>860925.27</v>
      </c>
      <c r="I15" s="1">
        <v>541618.84</v>
      </c>
      <c r="J15" s="44">
        <f t="shared" si="0"/>
        <v>541618.84</v>
      </c>
      <c r="K15" s="45"/>
      <c r="L15" s="46"/>
      <c r="M15" s="44">
        <f t="shared" si="1"/>
        <v>541618.84</v>
      </c>
      <c r="N15" s="45"/>
      <c r="O15" s="46"/>
    </row>
    <row r="16" spans="1:15" ht="13.5">
      <c r="A16" s="48" t="s">
        <v>10</v>
      </c>
      <c r="B16" s="49"/>
      <c r="C16" s="49"/>
      <c r="D16" s="49"/>
      <c r="E16" s="50"/>
      <c r="F16" s="51"/>
      <c r="G16" s="5">
        <f>G18+G22+G34</f>
        <v>2.04</v>
      </c>
      <c r="H16" s="5">
        <f>H18+H22+H34</f>
        <v>20008.78</v>
      </c>
      <c r="I16" s="5">
        <f>I18+I22+I34</f>
        <v>47822.19</v>
      </c>
      <c r="J16" s="52">
        <f>J18+J22+J34</f>
        <v>0</v>
      </c>
      <c r="K16" s="53"/>
      <c r="L16" s="54"/>
      <c r="M16" s="52">
        <f>M18+M22+M34</f>
        <v>0</v>
      </c>
      <c r="N16" s="53"/>
      <c r="O16" s="54"/>
    </row>
    <row r="17" spans="1:15" ht="13.5">
      <c r="A17" s="40" t="s">
        <v>1</v>
      </c>
      <c r="B17" s="41"/>
      <c r="C17" s="41"/>
      <c r="D17" s="41"/>
      <c r="E17" s="42"/>
      <c r="F17" s="43"/>
      <c r="G17" s="1"/>
      <c r="H17" s="1"/>
      <c r="I17" s="1"/>
      <c r="J17" s="39"/>
      <c r="K17" s="39"/>
      <c r="L17" s="39"/>
      <c r="M17" s="39"/>
      <c r="N17" s="39"/>
      <c r="O17" s="39"/>
    </row>
    <row r="18" spans="1:15" ht="26.25" customHeight="1">
      <c r="A18" s="40" t="s">
        <v>81</v>
      </c>
      <c r="B18" s="41"/>
      <c r="C18" s="41"/>
      <c r="D18" s="41"/>
      <c r="E18" s="42"/>
      <c r="F18" s="43"/>
      <c r="G18" s="1">
        <f>G20+G21</f>
        <v>2.04</v>
      </c>
      <c r="H18" s="1">
        <f>H20+H21</f>
        <v>8481.28</v>
      </c>
      <c r="I18" s="1">
        <f>I20+I21</f>
        <v>29496.23</v>
      </c>
      <c r="J18" s="39"/>
      <c r="K18" s="39"/>
      <c r="L18" s="39"/>
      <c r="M18" s="39"/>
      <c r="N18" s="39"/>
      <c r="O18" s="39"/>
    </row>
    <row r="19" spans="1:15" ht="16.5" customHeight="1">
      <c r="A19" s="40" t="s">
        <v>82</v>
      </c>
      <c r="B19" s="65"/>
      <c r="C19" s="65"/>
      <c r="D19" s="65"/>
      <c r="E19" s="65"/>
      <c r="F19" s="66"/>
      <c r="G19" s="1">
        <v>0</v>
      </c>
      <c r="H19" s="1"/>
      <c r="I19" s="1"/>
      <c r="J19" s="44"/>
      <c r="K19" s="45"/>
      <c r="L19" s="46"/>
      <c r="M19" s="44"/>
      <c r="N19" s="45"/>
      <c r="O19" s="46"/>
    </row>
    <row r="20" spans="1:15" ht="18.75" customHeight="1">
      <c r="A20" s="40" t="s">
        <v>136</v>
      </c>
      <c r="B20" s="41"/>
      <c r="C20" s="41"/>
      <c r="D20" s="41"/>
      <c r="E20" s="41"/>
      <c r="F20" s="67"/>
      <c r="G20" s="1">
        <v>2.04</v>
      </c>
      <c r="H20" s="1">
        <v>8481.28</v>
      </c>
      <c r="I20" s="1">
        <v>26546.84</v>
      </c>
      <c r="J20" s="31"/>
      <c r="K20" s="32"/>
      <c r="L20" s="33"/>
      <c r="M20" s="31"/>
      <c r="N20" s="32"/>
      <c r="O20" s="33"/>
    </row>
    <row r="21" spans="1:15" ht="18.75" customHeight="1">
      <c r="A21" s="40" t="s">
        <v>137</v>
      </c>
      <c r="B21" s="41"/>
      <c r="C21" s="41"/>
      <c r="D21" s="41"/>
      <c r="E21" s="41"/>
      <c r="F21" s="67"/>
      <c r="G21" s="1"/>
      <c r="H21" s="1"/>
      <c r="I21" s="1">
        <v>2949.39</v>
      </c>
      <c r="J21" s="31"/>
      <c r="K21" s="32"/>
      <c r="L21" s="33"/>
      <c r="M21" s="31"/>
      <c r="N21" s="32"/>
      <c r="O21" s="33"/>
    </row>
    <row r="22" spans="1:15" s="10" customFormat="1" ht="26.25" customHeight="1">
      <c r="A22" s="58" t="s">
        <v>83</v>
      </c>
      <c r="B22" s="59"/>
      <c r="C22" s="59"/>
      <c r="D22" s="59"/>
      <c r="E22" s="60"/>
      <c r="F22" s="61"/>
      <c r="G22" s="8">
        <f>SUM(G24:G33)</f>
        <v>0</v>
      </c>
      <c r="H22" s="9">
        <f>SUM(H24:H33)</f>
        <v>0</v>
      </c>
      <c r="I22" s="34">
        <f>SUM(I24:I33)</f>
        <v>18325.96</v>
      </c>
      <c r="J22" s="62">
        <f>SUM(J24:J33)</f>
        <v>0</v>
      </c>
      <c r="K22" s="63"/>
      <c r="L22" s="64"/>
      <c r="M22" s="62">
        <f>SUM(M24:M33)</f>
        <v>0</v>
      </c>
      <c r="N22" s="63"/>
      <c r="O22" s="64"/>
    </row>
    <row r="23" spans="1:15" ht="13.5">
      <c r="A23" s="40" t="s">
        <v>2</v>
      </c>
      <c r="B23" s="41"/>
      <c r="C23" s="41"/>
      <c r="D23" s="41"/>
      <c r="E23" s="42"/>
      <c r="F23" s="43"/>
      <c r="G23" s="1"/>
      <c r="H23" s="4"/>
      <c r="I23" s="1"/>
      <c r="J23" s="39"/>
      <c r="K23" s="39"/>
      <c r="L23" s="39"/>
      <c r="M23" s="39"/>
      <c r="N23" s="39"/>
      <c r="O23" s="39"/>
    </row>
    <row r="24" spans="1:15" ht="13.5">
      <c r="A24" s="40" t="s">
        <v>84</v>
      </c>
      <c r="B24" s="41"/>
      <c r="C24" s="41"/>
      <c r="D24" s="41"/>
      <c r="E24" s="42"/>
      <c r="F24" s="43"/>
      <c r="G24" s="1"/>
      <c r="H24" s="4"/>
      <c r="I24" s="1"/>
      <c r="J24" s="39"/>
      <c r="K24" s="39"/>
      <c r="L24" s="39"/>
      <c r="M24" s="39"/>
      <c r="N24" s="39"/>
      <c r="O24" s="39"/>
    </row>
    <row r="25" spans="1:15" ht="13.5">
      <c r="A25" s="40" t="s">
        <v>85</v>
      </c>
      <c r="B25" s="41"/>
      <c r="C25" s="41"/>
      <c r="D25" s="41"/>
      <c r="E25" s="42"/>
      <c r="F25" s="43"/>
      <c r="G25" s="1"/>
      <c r="H25" s="4"/>
      <c r="I25" s="1"/>
      <c r="J25" s="39"/>
      <c r="K25" s="39"/>
      <c r="L25" s="39"/>
      <c r="M25" s="39"/>
      <c r="N25" s="39"/>
      <c r="O25" s="39"/>
    </row>
    <row r="26" spans="1:15" ht="13.5">
      <c r="A26" s="40" t="s">
        <v>86</v>
      </c>
      <c r="B26" s="41"/>
      <c r="C26" s="41"/>
      <c r="D26" s="41"/>
      <c r="E26" s="42"/>
      <c r="F26" s="43"/>
      <c r="G26" s="1"/>
      <c r="H26" s="4"/>
      <c r="I26" s="1">
        <v>18325.96</v>
      </c>
      <c r="J26" s="39"/>
      <c r="K26" s="39"/>
      <c r="L26" s="39"/>
      <c r="M26" s="39"/>
      <c r="N26" s="39"/>
      <c r="O26" s="39"/>
    </row>
    <row r="27" spans="1:15" ht="13.5">
      <c r="A27" s="40" t="s">
        <v>87</v>
      </c>
      <c r="B27" s="41"/>
      <c r="C27" s="41"/>
      <c r="D27" s="41"/>
      <c r="E27" s="42"/>
      <c r="F27" s="43"/>
      <c r="G27" s="1"/>
      <c r="H27" s="1"/>
      <c r="I27" s="1"/>
      <c r="J27" s="39"/>
      <c r="K27" s="39"/>
      <c r="L27" s="39"/>
      <c r="M27" s="39"/>
      <c r="N27" s="39"/>
      <c r="O27" s="39"/>
    </row>
    <row r="28" spans="1:15" ht="13.5">
      <c r="A28" s="40" t="s">
        <v>88</v>
      </c>
      <c r="B28" s="41"/>
      <c r="C28" s="41"/>
      <c r="D28" s="41"/>
      <c r="E28" s="42"/>
      <c r="F28" s="43"/>
      <c r="G28" s="1"/>
      <c r="H28" s="1"/>
      <c r="I28" s="1"/>
      <c r="J28" s="39"/>
      <c r="K28" s="39"/>
      <c r="L28" s="39"/>
      <c r="M28" s="39"/>
      <c r="N28" s="39"/>
      <c r="O28" s="39"/>
    </row>
    <row r="29" spans="1:15" ht="13.5">
      <c r="A29" s="40" t="s">
        <v>89</v>
      </c>
      <c r="B29" s="41"/>
      <c r="C29" s="41"/>
      <c r="D29" s="41"/>
      <c r="E29" s="42"/>
      <c r="F29" s="43"/>
      <c r="G29" s="1"/>
      <c r="H29" s="1"/>
      <c r="I29" s="1"/>
      <c r="J29" s="39"/>
      <c r="K29" s="39"/>
      <c r="L29" s="39"/>
      <c r="M29" s="39"/>
      <c r="N29" s="39"/>
      <c r="O29" s="39"/>
    </row>
    <row r="30" spans="1:15" ht="13.5">
      <c r="A30" s="40" t="s">
        <v>90</v>
      </c>
      <c r="B30" s="41"/>
      <c r="C30" s="41"/>
      <c r="D30" s="41"/>
      <c r="E30" s="42"/>
      <c r="F30" s="43"/>
      <c r="G30" s="1"/>
      <c r="H30" s="1"/>
      <c r="I30" s="1"/>
      <c r="J30" s="39"/>
      <c r="K30" s="39"/>
      <c r="L30" s="39"/>
      <c r="M30" s="39"/>
      <c r="N30" s="39"/>
      <c r="O30" s="39"/>
    </row>
    <row r="31" spans="1:15" ht="13.5">
      <c r="A31" s="40" t="s">
        <v>91</v>
      </c>
      <c r="B31" s="41"/>
      <c r="C31" s="41"/>
      <c r="D31" s="41"/>
      <c r="E31" s="42"/>
      <c r="F31" s="43"/>
      <c r="G31" s="1"/>
      <c r="H31" s="1"/>
      <c r="I31" s="1"/>
      <c r="J31" s="39"/>
      <c r="K31" s="39"/>
      <c r="L31" s="39"/>
      <c r="M31" s="39"/>
      <c r="N31" s="39"/>
      <c r="O31" s="39"/>
    </row>
    <row r="32" spans="1:15" ht="13.5">
      <c r="A32" s="40" t="s">
        <v>92</v>
      </c>
      <c r="B32" s="41"/>
      <c r="C32" s="41"/>
      <c r="D32" s="41"/>
      <c r="E32" s="42"/>
      <c r="F32" s="43"/>
      <c r="G32" s="1"/>
      <c r="H32" s="1"/>
      <c r="I32" s="1"/>
      <c r="J32" s="39"/>
      <c r="K32" s="39"/>
      <c r="L32" s="39"/>
      <c r="M32" s="39"/>
      <c r="N32" s="39"/>
      <c r="O32" s="39"/>
    </row>
    <row r="33" spans="1:15" ht="13.5">
      <c r="A33" s="40" t="s">
        <v>93</v>
      </c>
      <c r="B33" s="41"/>
      <c r="C33" s="41"/>
      <c r="D33" s="41"/>
      <c r="E33" s="42"/>
      <c r="F33" s="43"/>
      <c r="G33" s="1"/>
      <c r="H33" s="1"/>
      <c r="I33" s="1"/>
      <c r="J33" s="39"/>
      <c r="K33" s="39"/>
      <c r="L33" s="39"/>
      <c r="M33" s="39"/>
      <c r="N33" s="39"/>
      <c r="O33" s="39"/>
    </row>
    <row r="34" spans="1:15" ht="27" customHeight="1">
      <c r="A34" s="40" t="s">
        <v>94</v>
      </c>
      <c r="B34" s="41"/>
      <c r="C34" s="41"/>
      <c r="D34" s="41"/>
      <c r="E34" s="42"/>
      <c r="F34" s="43"/>
      <c r="G34" s="1">
        <f>SUM(G36:G45)</f>
        <v>0</v>
      </c>
      <c r="H34" s="35">
        <f>SUM(H35:H45)</f>
        <v>11527.5</v>
      </c>
      <c r="I34" s="4">
        <f>SUM(I35:I45)</f>
        <v>0</v>
      </c>
      <c r="J34" s="44">
        <f>SUM(J35:J45)</f>
        <v>0</v>
      </c>
      <c r="K34" s="45"/>
      <c r="L34" s="46"/>
      <c r="M34" s="44">
        <f>SUM(M35:M45)</f>
        <v>0</v>
      </c>
      <c r="N34" s="45"/>
      <c r="O34" s="46"/>
    </row>
    <row r="35" spans="1:15" ht="13.5">
      <c r="A35" s="40" t="s">
        <v>2</v>
      </c>
      <c r="B35" s="55"/>
      <c r="C35" s="55"/>
      <c r="D35" s="55"/>
      <c r="E35" s="55"/>
      <c r="F35" s="56"/>
      <c r="G35" s="1"/>
      <c r="H35" s="1"/>
      <c r="I35" s="1"/>
      <c r="J35" s="57"/>
      <c r="K35" s="57"/>
      <c r="L35" s="57"/>
      <c r="M35" s="39"/>
      <c r="N35" s="39"/>
      <c r="O35" s="39"/>
    </row>
    <row r="36" spans="1:15" ht="13.5">
      <c r="A36" s="40" t="s">
        <v>35</v>
      </c>
      <c r="B36" s="41"/>
      <c r="C36" s="41"/>
      <c r="D36" s="41"/>
      <c r="E36" s="42"/>
      <c r="F36" s="43"/>
      <c r="G36" s="1"/>
      <c r="H36" s="4"/>
      <c r="I36" s="1"/>
      <c r="J36" s="39"/>
      <c r="K36" s="39"/>
      <c r="L36" s="39"/>
      <c r="M36" s="39"/>
      <c r="N36" s="39"/>
      <c r="O36" s="39"/>
    </row>
    <row r="37" spans="1:15" ht="13.5">
      <c r="A37" s="40" t="s">
        <v>36</v>
      </c>
      <c r="B37" s="41"/>
      <c r="C37" s="41"/>
      <c r="D37" s="41"/>
      <c r="E37" s="42"/>
      <c r="F37" s="43"/>
      <c r="G37" s="1"/>
      <c r="H37" s="1"/>
      <c r="I37" s="1"/>
      <c r="J37" s="39"/>
      <c r="K37" s="39"/>
      <c r="L37" s="39"/>
      <c r="M37" s="39"/>
      <c r="N37" s="39"/>
      <c r="O37" s="39"/>
    </row>
    <row r="38" spans="1:15" ht="13.5">
      <c r="A38" s="40" t="s">
        <v>37</v>
      </c>
      <c r="B38" s="41"/>
      <c r="C38" s="41"/>
      <c r="D38" s="41"/>
      <c r="E38" s="42"/>
      <c r="F38" s="43"/>
      <c r="G38" s="1"/>
      <c r="I38" s="1"/>
      <c r="J38" s="39"/>
      <c r="K38" s="39"/>
      <c r="L38" s="39"/>
      <c r="M38" s="39"/>
      <c r="N38" s="39"/>
      <c r="O38" s="39"/>
    </row>
    <row r="39" spans="1:15" ht="13.5">
      <c r="A39" s="40" t="s">
        <v>38</v>
      </c>
      <c r="B39" s="41"/>
      <c r="C39" s="41"/>
      <c r="D39" s="41"/>
      <c r="E39" s="42"/>
      <c r="F39" s="43"/>
      <c r="G39" s="1"/>
      <c r="H39" s="1">
        <v>11527.5</v>
      </c>
      <c r="I39" s="1"/>
      <c r="J39" s="39"/>
      <c r="K39" s="39"/>
      <c r="L39" s="39"/>
      <c r="M39" s="39"/>
      <c r="N39" s="39"/>
      <c r="O39" s="39"/>
    </row>
    <row r="40" spans="1:15" ht="13.5">
      <c r="A40" s="40" t="s">
        <v>39</v>
      </c>
      <c r="B40" s="41"/>
      <c r="C40" s="41"/>
      <c r="D40" s="41"/>
      <c r="E40" s="42"/>
      <c r="F40" s="43"/>
      <c r="G40" s="1"/>
      <c r="H40" s="1"/>
      <c r="I40" s="1"/>
      <c r="J40" s="39"/>
      <c r="K40" s="39"/>
      <c r="L40" s="39"/>
      <c r="M40" s="39"/>
      <c r="N40" s="39"/>
      <c r="O40" s="39"/>
    </row>
    <row r="41" spans="1:15" ht="13.5">
      <c r="A41" s="40" t="s">
        <v>40</v>
      </c>
      <c r="B41" s="41"/>
      <c r="C41" s="41"/>
      <c r="D41" s="41"/>
      <c r="E41" s="42"/>
      <c r="F41" s="43"/>
      <c r="G41" s="1"/>
      <c r="H41" s="1"/>
      <c r="I41" s="1"/>
      <c r="J41" s="39"/>
      <c r="K41" s="39"/>
      <c r="L41" s="39"/>
      <c r="M41" s="39"/>
      <c r="N41" s="39"/>
      <c r="O41" s="39"/>
    </row>
    <row r="42" spans="1:15" ht="13.5">
      <c r="A42" s="40" t="s">
        <v>41</v>
      </c>
      <c r="B42" s="41"/>
      <c r="C42" s="41"/>
      <c r="D42" s="41"/>
      <c r="E42" s="42"/>
      <c r="F42" s="43"/>
      <c r="G42" s="1"/>
      <c r="H42" s="1"/>
      <c r="I42" s="1"/>
      <c r="J42" s="39"/>
      <c r="K42" s="39"/>
      <c r="L42" s="39"/>
      <c r="M42" s="39"/>
      <c r="N42" s="39"/>
      <c r="O42" s="39"/>
    </row>
    <row r="43" spans="1:15" ht="13.5">
      <c r="A43" s="40" t="s">
        <v>42</v>
      </c>
      <c r="B43" s="41"/>
      <c r="C43" s="41"/>
      <c r="D43" s="41"/>
      <c r="E43" s="42"/>
      <c r="F43" s="43"/>
      <c r="G43" s="1"/>
      <c r="H43" s="1"/>
      <c r="I43" s="1"/>
      <c r="J43" s="39"/>
      <c r="K43" s="39"/>
      <c r="L43" s="39"/>
      <c r="M43" s="39"/>
      <c r="N43" s="39"/>
      <c r="O43" s="39"/>
    </row>
    <row r="44" spans="1:15" ht="13.5">
      <c r="A44" s="40" t="s">
        <v>43</v>
      </c>
      <c r="B44" s="41"/>
      <c r="C44" s="41"/>
      <c r="D44" s="41"/>
      <c r="E44" s="42"/>
      <c r="F44" s="43"/>
      <c r="G44" s="1"/>
      <c r="H44" s="1"/>
      <c r="I44" s="1"/>
      <c r="J44" s="39"/>
      <c r="K44" s="39"/>
      <c r="L44" s="39"/>
      <c r="M44" s="39"/>
      <c r="N44" s="39"/>
      <c r="O44" s="39"/>
    </row>
    <row r="45" spans="1:15" ht="13.5">
      <c r="A45" s="40" t="s">
        <v>44</v>
      </c>
      <c r="B45" s="41"/>
      <c r="C45" s="41"/>
      <c r="D45" s="41"/>
      <c r="E45" s="42"/>
      <c r="F45" s="43"/>
      <c r="G45" s="4"/>
      <c r="H45" s="1"/>
      <c r="I45" s="1"/>
      <c r="J45" s="39"/>
      <c r="K45" s="39"/>
      <c r="L45" s="39"/>
      <c r="M45" s="39"/>
      <c r="N45" s="39"/>
      <c r="O45" s="39"/>
    </row>
    <row r="46" spans="1:15" ht="13.5">
      <c r="A46" s="48" t="s">
        <v>11</v>
      </c>
      <c r="B46" s="49"/>
      <c r="C46" s="49"/>
      <c r="D46" s="49"/>
      <c r="E46" s="50"/>
      <c r="F46" s="51"/>
      <c r="G46" s="7">
        <f>G48+G49+G64+G79</f>
        <v>0</v>
      </c>
      <c r="H46" s="7">
        <f>H48+H49+H64+H79</f>
        <v>0</v>
      </c>
      <c r="I46" s="7">
        <f>I48+I49+I64+I79</f>
        <v>0</v>
      </c>
      <c r="J46" s="52">
        <f>J48+J49+J64+J79</f>
        <v>0</v>
      </c>
      <c r="K46" s="53"/>
      <c r="L46" s="54"/>
      <c r="M46" s="52">
        <f>M48+M49+M64+M79</f>
        <v>0</v>
      </c>
      <c r="N46" s="53"/>
      <c r="O46" s="54"/>
    </row>
    <row r="47" spans="1:15" ht="13.5">
      <c r="A47" s="40" t="s">
        <v>1</v>
      </c>
      <c r="B47" s="41"/>
      <c r="C47" s="41"/>
      <c r="D47" s="41"/>
      <c r="E47" s="42"/>
      <c r="F47" s="43"/>
      <c r="G47" s="1"/>
      <c r="H47" s="1"/>
      <c r="I47" s="1"/>
      <c r="J47" s="47"/>
      <c r="K47" s="47"/>
      <c r="L47" s="47"/>
      <c r="M47" s="39"/>
      <c r="N47" s="39"/>
      <c r="O47" s="39"/>
    </row>
    <row r="48" spans="1:15" ht="13.5">
      <c r="A48" s="40" t="s">
        <v>15</v>
      </c>
      <c r="B48" s="41"/>
      <c r="C48" s="41"/>
      <c r="D48" s="41"/>
      <c r="E48" s="42"/>
      <c r="F48" s="43"/>
      <c r="G48" s="1"/>
      <c r="H48" s="1"/>
      <c r="I48" s="1"/>
      <c r="J48" s="39"/>
      <c r="K48" s="39"/>
      <c r="L48" s="39"/>
      <c r="M48" s="39"/>
      <c r="N48" s="39"/>
      <c r="O48" s="39"/>
    </row>
    <row r="49" spans="1:15" ht="27.75" customHeight="1">
      <c r="A49" s="40" t="s">
        <v>95</v>
      </c>
      <c r="B49" s="41"/>
      <c r="C49" s="41"/>
      <c r="D49" s="41"/>
      <c r="E49" s="42"/>
      <c r="F49" s="43"/>
      <c r="G49" s="4">
        <f>SUM(G50:G63)</f>
        <v>0</v>
      </c>
      <c r="H49" s="4">
        <f>SUM(H50:H63)</f>
        <v>0</v>
      </c>
      <c r="I49" s="4">
        <f>SUM(I50:I63)</f>
        <v>0</v>
      </c>
      <c r="J49" s="44">
        <f>SUM(J50:J63)</f>
        <v>0</v>
      </c>
      <c r="K49" s="45"/>
      <c r="L49" s="46"/>
      <c r="M49" s="44">
        <f>SUM(M50:M63)</f>
        <v>0</v>
      </c>
      <c r="N49" s="45"/>
      <c r="O49" s="46"/>
    </row>
    <row r="50" spans="1:15" ht="13.5">
      <c r="A50" s="40" t="s">
        <v>2</v>
      </c>
      <c r="B50" s="41"/>
      <c r="C50" s="41"/>
      <c r="D50" s="41"/>
      <c r="E50" s="42"/>
      <c r="F50" s="43"/>
      <c r="G50" s="1"/>
      <c r="H50" s="1"/>
      <c r="I50" s="1"/>
      <c r="J50" s="39"/>
      <c r="K50" s="39"/>
      <c r="L50" s="39"/>
      <c r="M50" s="39"/>
      <c r="N50" s="39"/>
      <c r="O50" s="39"/>
    </row>
    <row r="51" spans="1:15" ht="13.5">
      <c r="A51" s="40" t="s">
        <v>30</v>
      </c>
      <c r="B51" s="41"/>
      <c r="C51" s="41"/>
      <c r="D51" s="41"/>
      <c r="E51" s="42"/>
      <c r="F51" s="43"/>
      <c r="G51" s="1"/>
      <c r="H51" s="1"/>
      <c r="I51" s="1"/>
      <c r="J51" s="39"/>
      <c r="K51" s="39"/>
      <c r="L51" s="39"/>
      <c r="M51" s="39"/>
      <c r="N51" s="39"/>
      <c r="O51" s="39"/>
    </row>
    <row r="52" spans="1:15" ht="13.5">
      <c r="A52" s="40" t="s">
        <v>31</v>
      </c>
      <c r="B52" s="41"/>
      <c r="C52" s="41"/>
      <c r="D52" s="41"/>
      <c r="E52" s="42"/>
      <c r="F52" s="43"/>
      <c r="G52" s="1"/>
      <c r="H52" s="1"/>
      <c r="I52" s="1"/>
      <c r="J52" s="39"/>
      <c r="K52" s="39"/>
      <c r="L52" s="39"/>
      <c r="M52" s="39"/>
      <c r="N52" s="39"/>
      <c r="O52" s="39"/>
    </row>
    <row r="53" spans="1:15" ht="13.5">
      <c r="A53" s="40" t="s">
        <v>32</v>
      </c>
      <c r="B53" s="41"/>
      <c r="C53" s="41"/>
      <c r="D53" s="41"/>
      <c r="E53" s="42"/>
      <c r="F53" s="43"/>
      <c r="G53" s="1"/>
      <c r="H53" s="1"/>
      <c r="I53" s="1"/>
      <c r="J53" s="39"/>
      <c r="K53" s="39"/>
      <c r="L53" s="39"/>
      <c r="M53" s="39"/>
      <c r="N53" s="39"/>
      <c r="O53" s="39"/>
    </row>
    <row r="54" spans="1:15" ht="13.5">
      <c r="A54" s="40" t="s">
        <v>33</v>
      </c>
      <c r="B54" s="41"/>
      <c r="C54" s="41"/>
      <c r="D54" s="41"/>
      <c r="E54" s="42"/>
      <c r="F54" s="43"/>
      <c r="G54" s="1"/>
      <c r="H54" s="1"/>
      <c r="I54" s="1"/>
      <c r="J54" s="39"/>
      <c r="K54" s="39"/>
      <c r="L54" s="39"/>
      <c r="M54" s="39"/>
      <c r="N54" s="39"/>
      <c r="O54" s="39"/>
    </row>
    <row r="55" spans="1:15" ht="13.5">
      <c r="A55" s="40" t="s">
        <v>34</v>
      </c>
      <c r="B55" s="41"/>
      <c r="C55" s="41"/>
      <c r="D55" s="41"/>
      <c r="E55" s="42"/>
      <c r="F55" s="43"/>
      <c r="G55" s="1"/>
      <c r="H55" s="1"/>
      <c r="I55" s="1"/>
      <c r="J55" s="39"/>
      <c r="K55" s="39"/>
      <c r="L55" s="39"/>
      <c r="M55" s="39"/>
      <c r="N55" s="39"/>
      <c r="O55" s="39"/>
    </row>
    <row r="56" spans="1:15" ht="13.5">
      <c r="A56" s="40" t="s">
        <v>55</v>
      </c>
      <c r="B56" s="41"/>
      <c r="C56" s="41"/>
      <c r="D56" s="41"/>
      <c r="E56" s="42"/>
      <c r="F56" s="43"/>
      <c r="G56" s="1"/>
      <c r="H56" s="1"/>
      <c r="I56" s="1"/>
      <c r="J56" s="39"/>
      <c r="K56" s="39"/>
      <c r="L56" s="39"/>
      <c r="M56" s="39"/>
      <c r="N56" s="39"/>
      <c r="O56" s="39"/>
    </row>
    <row r="57" spans="1:15" ht="13.5">
      <c r="A57" s="40" t="s">
        <v>56</v>
      </c>
      <c r="B57" s="41"/>
      <c r="C57" s="41"/>
      <c r="D57" s="41"/>
      <c r="E57" s="42"/>
      <c r="F57" s="43"/>
      <c r="G57" s="1"/>
      <c r="H57" s="1"/>
      <c r="I57" s="1"/>
      <c r="J57" s="39"/>
      <c r="K57" s="39"/>
      <c r="L57" s="39"/>
      <c r="M57" s="39"/>
      <c r="N57" s="39"/>
      <c r="O57" s="39"/>
    </row>
    <row r="58" spans="1:15" ht="13.5">
      <c r="A58" s="40" t="s">
        <v>57</v>
      </c>
      <c r="B58" s="41"/>
      <c r="C58" s="41"/>
      <c r="D58" s="41"/>
      <c r="E58" s="42"/>
      <c r="F58" s="43"/>
      <c r="G58" s="1"/>
      <c r="H58" s="1"/>
      <c r="I58" s="1"/>
      <c r="J58" s="39"/>
      <c r="K58" s="39"/>
      <c r="L58" s="39"/>
      <c r="M58" s="39"/>
      <c r="N58" s="39"/>
      <c r="O58" s="39"/>
    </row>
    <row r="59" spans="1:15" ht="13.5">
      <c r="A59" s="40" t="s">
        <v>58</v>
      </c>
      <c r="B59" s="41"/>
      <c r="C59" s="41"/>
      <c r="D59" s="41"/>
      <c r="E59" s="42"/>
      <c r="F59" s="43"/>
      <c r="G59" s="1"/>
      <c r="H59" s="1"/>
      <c r="I59" s="1"/>
      <c r="J59" s="39"/>
      <c r="K59" s="39"/>
      <c r="L59" s="39"/>
      <c r="M59" s="39"/>
      <c r="N59" s="39"/>
      <c r="O59" s="39"/>
    </row>
    <row r="60" spans="1:15" ht="13.5">
      <c r="A60" s="40" t="s">
        <v>59</v>
      </c>
      <c r="B60" s="41"/>
      <c r="C60" s="41"/>
      <c r="D60" s="41"/>
      <c r="E60" s="42"/>
      <c r="F60" s="43"/>
      <c r="G60" s="1"/>
      <c r="H60" s="1"/>
      <c r="I60" s="1"/>
      <c r="J60" s="39"/>
      <c r="K60" s="39"/>
      <c r="L60" s="39"/>
      <c r="M60" s="39"/>
      <c r="N60" s="39"/>
      <c r="O60" s="39"/>
    </row>
    <row r="61" spans="1:15" ht="13.5">
      <c r="A61" s="40" t="s">
        <v>60</v>
      </c>
      <c r="B61" s="41"/>
      <c r="C61" s="41"/>
      <c r="D61" s="41"/>
      <c r="E61" s="42"/>
      <c r="F61" s="43"/>
      <c r="G61" s="1"/>
      <c r="H61" s="1"/>
      <c r="I61" s="1"/>
      <c r="J61" s="39"/>
      <c r="K61" s="39"/>
      <c r="L61" s="39"/>
      <c r="M61" s="39"/>
      <c r="N61" s="39"/>
      <c r="O61" s="39"/>
    </row>
    <row r="62" spans="1:15" ht="13.5">
      <c r="A62" s="40" t="s">
        <v>124</v>
      </c>
      <c r="B62" s="41"/>
      <c r="C62" s="41"/>
      <c r="D62" s="41"/>
      <c r="E62" s="42"/>
      <c r="F62" s="43"/>
      <c r="G62" s="1"/>
      <c r="H62" s="1"/>
      <c r="I62" s="1"/>
      <c r="J62" s="39"/>
      <c r="K62" s="39"/>
      <c r="L62" s="39"/>
      <c r="M62" s="39"/>
      <c r="N62" s="39"/>
      <c r="O62" s="39"/>
    </row>
    <row r="63" spans="1:15" ht="13.5">
      <c r="A63" s="40" t="s">
        <v>61</v>
      </c>
      <c r="B63" s="41"/>
      <c r="C63" s="41"/>
      <c r="D63" s="41"/>
      <c r="E63" s="42"/>
      <c r="F63" s="43"/>
      <c r="G63" s="1"/>
      <c r="H63" s="1"/>
      <c r="I63" s="1"/>
      <c r="J63" s="39"/>
      <c r="K63" s="39"/>
      <c r="L63" s="39"/>
      <c r="M63" s="39"/>
      <c r="N63" s="39"/>
      <c r="O63" s="39"/>
    </row>
    <row r="64" spans="1:15" ht="27.75" customHeight="1">
      <c r="A64" s="40" t="s">
        <v>96</v>
      </c>
      <c r="B64" s="41"/>
      <c r="C64" s="41"/>
      <c r="D64" s="41"/>
      <c r="E64" s="42"/>
      <c r="F64" s="43"/>
      <c r="G64" s="4">
        <f>SUM(G65:G78)</f>
        <v>0</v>
      </c>
      <c r="H64" s="4">
        <f>SUM(H65:H78)</f>
        <v>0</v>
      </c>
      <c r="I64" s="4">
        <f>SUM(I65:I78)</f>
        <v>0</v>
      </c>
      <c r="J64" s="44">
        <f>SUM(J65:J78)</f>
        <v>0</v>
      </c>
      <c r="K64" s="45"/>
      <c r="L64" s="46"/>
      <c r="M64" s="44">
        <f>SUM(M65:M78)</f>
        <v>0</v>
      </c>
      <c r="N64" s="45"/>
      <c r="O64" s="46"/>
    </row>
    <row r="65" spans="1:15" ht="13.5">
      <c r="A65" s="40" t="s">
        <v>2</v>
      </c>
      <c r="B65" s="41"/>
      <c r="C65" s="41"/>
      <c r="D65" s="41"/>
      <c r="E65" s="42"/>
      <c r="F65" s="43"/>
      <c r="G65" s="1"/>
      <c r="H65" s="1"/>
      <c r="I65" s="1"/>
      <c r="J65" s="39"/>
      <c r="K65" s="39"/>
      <c r="L65" s="39"/>
      <c r="M65" s="39"/>
      <c r="N65" s="39"/>
      <c r="O65" s="39"/>
    </row>
    <row r="66" spans="1:15" ht="13.5">
      <c r="A66" s="40" t="s">
        <v>45</v>
      </c>
      <c r="B66" s="41"/>
      <c r="C66" s="41"/>
      <c r="D66" s="41"/>
      <c r="E66" s="42"/>
      <c r="F66" s="43"/>
      <c r="G66" s="4"/>
      <c r="H66" s="4"/>
      <c r="I66" s="1"/>
      <c r="J66" s="39"/>
      <c r="K66" s="39"/>
      <c r="L66" s="39"/>
      <c r="M66" s="39"/>
      <c r="N66" s="39"/>
      <c r="O66" s="39"/>
    </row>
    <row r="67" spans="1:15" ht="13.5">
      <c r="A67" s="40" t="s">
        <v>46</v>
      </c>
      <c r="B67" s="41"/>
      <c r="C67" s="41"/>
      <c r="D67" s="41"/>
      <c r="E67" s="42"/>
      <c r="F67" s="43"/>
      <c r="G67" s="1"/>
      <c r="H67" s="1"/>
      <c r="I67" s="1"/>
      <c r="J67" s="39"/>
      <c r="K67" s="39"/>
      <c r="L67" s="39"/>
      <c r="M67" s="39"/>
      <c r="N67" s="39"/>
      <c r="O67" s="39"/>
    </row>
    <row r="68" spans="1:15" ht="13.5">
      <c r="A68" s="40" t="s">
        <v>47</v>
      </c>
      <c r="B68" s="41"/>
      <c r="C68" s="41"/>
      <c r="D68" s="41"/>
      <c r="E68" s="42"/>
      <c r="F68" s="43"/>
      <c r="G68" s="1"/>
      <c r="H68" s="1"/>
      <c r="I68" s="1"/>
      <c r="J68" s="39"/>
      <c r="K68" s="39"/>
      <c r="L68" s="39"/>
      <c r="M68" s="39"/>
      <c r="N68" s="39"/>
      <c r="O68" s="39"/>
    </row>
    <row r="69" spans="1:15" ht="13.5">
      <c r="A69" s="40" t="s">
        <v>48</v>
      </c>
      <c r="B69" s="41"/>
      <c r="C69" s="41"/>
      <c r="D69" s="41"/>
      <c r="E69" s="42"/>
      <c r="F69" s="43"/>
      <c r="G69" s="1"/>
      <c r="H69" s="1"/>
      <c r="I69" s="1"/>
      <c r="J69" s="39"/>
      <c r="K69" s="39"/>
      <c r="L69" s="39"/>
      <c r="M69" s="39"/>
      <c r="N69" s="39"/>
      <c r="O69" s="39"/>
    </row>
    <row r="70" spans="1:15" ht="13.5">
      <c r="A70" s="40" t="s">
        <v>49</v>
      </c>
      <c r="B70" s="41"/>
      <c r="C70" s="41"/>
      <c r="D70" s="41"/>
      <c r="E70" s="42"/>
      <c r="F70" s="43"/>
      <c r="G70" s="1"/>
      <c r="H70" s="1"/>
      <c r="I70" s="1"/>
      <c r="J70" s="39"/>
      <c r="K70" s="39"/>
      <c r="L70" s="39"/>
      <c r="M70" s="39"/>
      <c r="N70" s="39"/>
      <c r="O70" s="39"/>
    </row>
    <row r="71" spans="1:15" ht="13.5">
      <c r="A71" s="40" t="s">
        <v>62</v>
      </c>
      <c r="B71" s="41"/>
      <c r="C71" s="41"/>
      <c r="D71" s="41"/>
      <c r="E71" s="42"/>
      <c r="F71" s="43"/>
      <c r="G71" s="1"/>
      <c r="H71" s="1"/>
      <c r="I71" s="1"/>
      <c r="J71" s="39"/>
      <c r="K71" s="39"/>
      <c r="L71" s="39"/>
      <c r="M71" s="39"/>
      <c r="N71" s="39"/>
      <c r="O71" s="39"/>
    </row>
    <row r="72" spans="1:15" ht="13.5">
      <c r="A72" s="40" t="s">
        <v>63</v>
      </c>
      <c r="B72" s="41"/>
      <c r="C72" s="41"/>
      <c r="D72" s="41"/>
      <c r="E72" s="42"/>
      <c r="F72" s="43"/>
      <c r="G72" s="1"/>
      <c r="H72" s="1"/>
      <c r="I72" s="1"/>
      <c r="J72" s="39"/>
      <c r="K72" s="39"/>
      <c r="L72" s="39"/>
      <c r="M72" s="39"/>
      <c r="N72" s="39"/>
      <c r="O72" s="39"/>
    </row>
    <row r="73" spans="1:15" ht="13.5">
      <c r="A73" s="40" t="s">
        <v>64</v>
      </c>
      <c r="B73" s="41"/>
      <c r="C73" s="41"/>
      <c r="D73" s="41"/>
      <c r="E73" s="42"/>
      <c r="F73" s="43"/>
      <c r="G73" s="1"/>
      <c r="H73" s="1"/>
      <c r="I73" s="1"/>
      <c r="J73" s="39"/>
      <c r="K73" s="39"/>
      <c r="L73" s="39"/>
      <c r="M73" s="39"/>
      <c r="N73" s="39"/>
      <c r="O73" s="39"/>
    </row>
    <row r="74" spans="1:15" ht="13.5">
      <c r="A74" s="40" t="s">
        <v>65</v>
      </c>
      <c r="B74" s="41"/>
      <c r="C74" s="41"/>
      <c r="D74" s="41"/>
      <c r="E74" s="42"/>
      <c r="F74" s="43"/>
      <c r="G74" s="1"/>
      <c r="H74" s="1"/>
      <c r="I74" s="1"/>
      <c r="J74" s="39"/>
      <c r="K74" s="39"/>
      <c r="L74" s="39"/>
      <c r="M74" s="39"/>
      <c r="N74" s="39"/>
      <c r="O74" s="39"/>
    </row>
    <row r="75" spans="1:15" ht="13.5">
      <c r="A75" s="40" t="s">
        <v>66</v>
      </c>
      <c r="B75" s="41"/>
      <c r="C75" s="41"/>
      <c r="D75" s="41"/>
      <c r="E75" s="42"/>
      <c r="F75" s="43"/>
      <c r="G75" s="1"/>
      <c r="H75" s="1"/>
      <c r="I75" s="1"/>
      <c r="J75" s="39"/>
      <c r="K75" s="39"/>
      <c r="L75" s="39"/>
      <c r="M75" s="39"/>
      <c r="N75" s="39"/>
      <c r="O75" s="39"/>
    </row>
    <row r="76" spans="1:15" ht="13.5">
      <c r="A76" s="40" t="s">
        <v>67</v>
      </c>
      <c r="B76" s="41"/>
      <c r="C76" s="41"/>
      <c r="D76" s="41"/>
      <c r="E76" s="42"/>
      <c r="F76" s="43"/>
      <c r="G76" s="1"/>
      <c r="H76" s="1"/>
      <c r="I76" s="1"/>
      <c r="J76" s="39"/>
      <c r="K76" s="39"/>
      <c r="L76" s="39"/>
      <c r="M76" s="39"/>
      <c r="N76" s="39"/>
      <c r="O76" s="39"/>
    </row>
    <row r="77" spans="1:15" ht="13.5">
      <c r="A77" s="40" t="s">
        <v>110</v>
      </c>
      <c r="B77" s="41"/>
      <c r="C77" s="41"/>
      <c r="D77" s="41"/>
      <c r="E77" s="42"/>
      <c r="F77" s="43"/>
      <c r="G77" s="1"/>
      <c r="H77" s="1"/>
      <c r="I77" s="1"/>
      <c r="J77" s="39"/>
      <c r="K77" s="39"/>
      <c r="L77" s="39"/>
      <c r="M77" s="39"/>
      <c r="N77" s="39"/>
      <c r="O77" s="39"/>
    </row>
    <row r="78" spans="1:15" ht="13.5">
      <c r="A78" s="40" t="s">
        <v>68</v>
      </c>
      <c r="B78" s="41"/>
      <c r="C78" s="41"/>
      <c r="D78" s="41"/>
      <c r="E78" s="42"/>
      <c r="F78" s="43"/>
      <c r="G78" s="1"/>
      <c r="H78" s="1"/>
      <c r="I78" s="1"/>
      <c r="J78" s="39"/>
      <c r="K78" s="39"/>
      <c r="L78" s="39"/>
      <c r="M78" s="39"/>
      <c r="N78" s="39"/>
      <c r="O78" s="39"/>
    </row>
    <row r="79" spans="1:15" ht="33.75" customHeight="1">
      <c r="A79" s="40" t="s">
        <v>111</v>
      </c>
      <c r="B79" s="41"/>
      <c r="C79" s="41"/>
      <c r="D79" s="41"/>
      <c r="E79" s="42"/>
      <c r="F79" s="43"/>
      <c r="G79" s="4">
        <f>SUM(G80:G93)</f>
        <v>0</v>
      </c>
      <c r="H79" s="4">
        <f>SUM(H80:H93)</f>
        <v>0</v>
      </c>
      <c r="I79" s="4">
        <f>SUM(I80:I93)</f>
        <v>0</v>
      </c>
      <c r="J79" s="44">
        <f>SUM(J80:J93)</f>
        <v>0</v>
      </c>
      <c r="K79" s="45"/>
      <c r="L79" s="46"/>
      <c r="M79" s="44">
        <f>SUM(M80:M93)</f>
        <v>0</v>
      </c>
      <c r="N79" s="45"/>
      <c r="O79" s="46"/>
    </row>
    <row r="80" spans="1:15" ht="13.5">
      <c r="A80" s="40" t="s">
        <v>2</v>
      </c>
      <c r="B80" s="41"/>
      <c r="C80" s="41"/>
      <c r="D80" s="41"/>
      <c r="E80" s="42"/>
      <c r="F80" s="43"/>
      <c r="G80" s="1"/>
      <c r="H80" s="1"/>
      <c r="I80" s="1"/>
      <c r="J80" s="39"/>
      <c r="K80" s="39"/>
      <c r="L80" s="39"/>
      <c r="M80" s="39"/>
      <c r="N80" s="39"/>
      <c r="O80" s="39"/>
    </row>
    <row r="81" spans="1:15" ht="13.5">
      <c r="A81" s="40" t="s">
        <v>97</v>
      </c>
      <c r="B81" s="41"/>
      <c r="C81" s="41"/>
      <c r="D81" s="41"/>
      <c r="E81" s="42"/>
      <c r="F81" s="43"/>
      <c r="G81" s="1"/>
      <c r="H81" s="1"/>
      <c r="I81" s="1"/>
      <c r="J81" s="39"/>
      <c r="K81" s="39"/>
      <c r="L81" s="39"/>
      <c r="M81" s="39"/>
      <c r="N81" s="39"/>
      <c r="O81" s="39"/>
    </row>
    <row r="82" spans="1:15" ht="13.5">
      <c r="A82" s="40" t="s">
        <v>98</v>
      </c>
      <c r="B82" s="41"/>
      <c r="C82" s="41"/>
      <c r="D82" s="41"/>
      <c r="E82" s="42"/>
      <c r="F82" s="43"/>
      <c r="G82" s="1"/>
      <c r="H82" s="1"/>
      <c r="I82" s="1"/>
      <c r="J82" s="39"/>
      <c r="K82" s="39"/>
      <c r="L82" s="39"/>
      <c r="M82" s="39"/>
      <c r="N82" s="39"/>
      <c r="O82" s="39"/>
    </row>
    <row r="83" spans="1:15" ht="13.5">
      <c r="A83" s="40" t="s">
        <v>99</v>
      </c>
      <c r="B83" s="41"/>
      <c r="C83" s="41"/>
      <c r="D83" s="41"/>
      <c r="E83" s="42"/>
      <c r="F83" s="43"/>
      <c r="G83" s="1"/>
      <c r="H83" s="1"/>
      <c r="I83" s="1"/>
      <c r="J83" s="39"/>
      <c r="K83" s="39"/>
      <c r="L83" s="39"/>
      <c r="M83" s="39"/>
      <c r="N83" s="39"/>
      <c r="O83" s="39"/>
    </row>
    <row r="84" spans="1:15" ht="13.5">
      <c r="A84" s="40" t="s">
        <v>100</v>
      </c>
      <c r="B84" s="41"/>
      <c r="C84" s="41"/>
      <c r="D84" s="41"/>
      <c r="E84" s="42"/>
      <c r="F84" s="43"/>
      <c r="G84" s="1"/>
      <c r="H84" s="1"/>
      <c r="I84" s="1"/>
      <c r="J84" s="39"/>
      <c r="K84" s="39"/>
      <c r="L84" s="39"/>
      <c r="M84" s="39"/>
      <c r="N84" s="39"/>
      <c r="O84" s="39"/>
    </row>
    <row r="85" spans="1:15" ht="13.5">
      <c r="A85" s="40" t="s">
        <v>101</v>
      </c>
      <c r="B85" s="41"/>
      <c r="C85" s="41"/>
      <c r="D85" s="41"/>
      <c r="E85" s="42"/>
      <c r="F85" s="43"/>
      <c r="G85" s="1"/>
      <c r="H85" s="1"/>
      <c r="I85" s="1"/>
      <c r="J85" s="39"/>
      <c r="K85" s="39"/>
      <c r="L85" s="39"/>
      <c r="M85" s="39"/>
      <c r="N85" s="39"/>
      <c r="O85" s="39"/>
    </row>
    <row r="86" spans="1:15" ht="13.5">
      <c r="A86" s="40" t="s">
        <v>102</v>
      </c>
      <c r="B86" s="41"/>
      <c r="C86" s="41"/>
      <c r="D86" s="41"/>
      <c r="E86" s="42"/>
      <c r="F86" s="43"/>
      <c r="G86" s="1"/>
      <c r="H86" s="1"/>
      <c r="I86" s="1"/>
      <c r="J86" s="39"/>
      <c r="K86" s="39"/>
      <c r="L86" s="39"/>
      <c r="M86" s="39"/>
      <c r="N86" s="39"/>
      <c r="O86" s="39"/>
    </row>
    <row r="87" spans="1:15" ht="13.5">
      <c r="A87" s="40" t="s">
        <v>103</v>
      </c>
      <c r="B87" s="41"/>
      <c r="C87" s="41"/>
      <c r="D87" s="41"/>
      <c r="E87" s="42"/>
      <c r="F87" s="43"/>
      <c r="G87" s="1"/>
      <c r="H87" s="1"/>
      <c r="I87" s="1"/>
      <c r="J87" s="39"/>
      <c r="K87" s="39"/>
      <c r="L87" s="39"/>
      <c r="M87" s="39"/>
      <c r="N87" s="39"/>
      <c r="O87" s="39"/>
    </row>
    <row r="88" spans="1:15" ht="13.5">
      <c r="A88" s="40" t="s">
        <v>104</v>
      </c>
      <c r="B88" s="41"/>
      <c r="C88" s="41"/>
      <c r="D88" s="41"/>
      <c r="E88" s="42"/>
      <c r="F88" s="43"/>
      <c r="G88" s="1"/>
      <c r="H88" s="1"/>
      <c r="I88" s="1"/>
      <c r="J88" s="39"/>
      <c r="K88" s="39"/>
      <c r="L88" s="39"/>
      <c r="M88" s="39"/>
      <c r="N88" s="39"/>
      <c r="O88" s="39"/>
    </row>
    <row r="89" spans="1:15" ht="13.5">
      <c r="A89" s="40" t="s">
        <v>105</v>
      </c>
      <c r="B89" s="41"/>
      <c r="C89" s="41"/>
      <c r="D89" s="41"/>
      <c r="E89" s="42"/>
      <c r="F89" s="43"/>
      <c r="G89" s="1"/>
      <c r="H89" s="1"/>
      <c r="I89" s="1"/>
      <c r="J89" s="39"/>
      <c r="K89" s="39"/>
      <c r="L89" s="39"/>
      <c r="M89" s="39"/>
      <c r="N89" s="39"/>
      <c r="O89" s="39"/>
    </row>
    <row r="90" spans="1:15" ht="13.5">
      <c r="A90" s="40" t="s">
        <v>106</v>
      </c>
      <c r="B90" s="41"/>
      <c r="C90" s="41"/>
      <c r="D90" s="41"/>
      <c r="E90" s="42"/>
      <c r="F90" s="43"/>
      <c r="G90" s="1"/>
      <c r="H90" s="1"/>
      <c r="I90" s="1"/>
      <c r="J90" s="39"/>
      <c r="K90" s="39"/>
      <c r="L90" s="39"/>
      <c r="M90" s="39"/>
      <c r="N90" s="39"/>
      <c r="O90" s="39"/>
    </row>
    <row r="91" spans="1:15" ht="13.5">
      <c r="A91" s="40" t="s">
        <v>107</v>
      </c>
      <c r="B91" s="41"/>
      <c r="C91" s="41"/>
      <c r="D91" s="41"/>
      <c r="E91" s="42"/>
      <c r="F91" s="43"/>
      <c r="G91" s="1"/>
      <c r="H91" s="1"/>
      <c r="I91" s="1"/>
      <c r="J91" s="39"/>
      <c r="K91" s="39"/>
      <c r="L91" s="39"/>
      <c r="M91" s="39"/>
      <c r="N91" s="39"/>
      <c r="O91" s="39"/>
    </row>
    <row r="92" spans="1:15" ht="13.5">
      <c r="A92" s="40" t="s">
        <v>109</v>
      </c>
      <c r="B92" s="41"/>
      <c r="C92" s="41"/>
      <c r="D92" s="41"/>
      <c r="E92" s="42"/>
      <c r="F92" s="43"/>
      <c r="G92" s="4"/>
      <c r="H92" s="4"/>
      <c r="I92" s="1"/>
      <c r="J92" s="39"/>
      <c r="K92" s="39"/>
      <c r="L92" s="39"/>
      <c r="M92" s="39"/>
      <c r="N92" s="39"/>
      <c r="O92" s="39"/>
    </row>
    <row r="93" spans="1:15" ht="13.5">
      <c r="A93" s="40" t="s">
        <v>108</v>
      </c>
      <c r="B93" s="41"/>
      <c r="C93" s="41"/>
      <c r="D93" s="41"/>
      <c r="E93" s="42"/>
      <c r="F93" s="43"/>
      <c r="G93" s="1"/>
      <c r="H93" s="1"/>
      <c r="I93" s="1"/>
      <c r="J93" s="39"/>
      <c r="K93" s="39"/>
      <c r="L93" s="39"/>
      <c r="M93" s="39"/>
      <c r="N93" s="39"/>
      <c r="O93" s="39"/>
    </row>
  </sheetData>
  <sheetProtection/>
  <mergeCells count="273">
    <mergeCell ref="J92:L92"/>
    <mergeCell ref="M92:O92"/>
    <mergeCell ref="A90:F90"/>
    <mergeCell ref="J90:L90"/>
    <mergeCell ref="M90:O90"/>
    <mergeCell ref="A93:F93"/>
    <mergeCell ref="J93:L93"/>
    <mergeCell ref="M93:O93"/>
    <mergeCell ref="A91:F91"/>
    <mergeCell ref="J91:L91"/>
    <mergeCell ref="M91:O91"/>
    <mergeCell ref="A92:F92"/>
    <mergeCell ref="A88:F88"/>
    <mergeCell ref="J88:L88"/>
    <mergeCell ref="M88:O88"/>
    <mergeCell ref="A89:F89"/>
    <mergeCell ref="J89:L89"/>
    <mergeCell ref="M89:O89"/>
    <mergeCell ref="A86:F86"/>
    <mergeCell ref="J86:L86"/>
    <mergeCell ref="M86:O86"/>
    <mergeCell ref="A87:F87"/>
    <mergeCell ref="J87:L87"/>
    <mergeCell ref="M87:O87"/>
    <mergeCell ref="A84:F84"/>
    <mergeCell ref="J84:L84"/>
    <mergeCell ref="M84:O84"/>
    <mergeCell ref="A85:F85"/>
    <mergeCell ref="J85:L85"/>
    <mergeCell ref="M85:O85"/>
    <mergeCell ref="A82:F82"/>
    <mergeCell ref="J82:L82"/>
    <mergeCell ref="M82:O82"/>
    <mergeCell ref="A83:F83"/>
    <mergeCell ref="J83:L83"/>
    <mergeCell ref="M83:O83"/>
    <mergeCell ref="A80:F80"/>
    <mergeCell ref="J80:L80"/>
    <mergeCell ref="M80:O80"/>
    <mergeCell ref="A81:F81"/>
    <mergeCell ref="J81:L81"/>
    <mergeCell ref="M81:O81"/>
    <mergeCell ref="A2:F2"/>
    <mergeCell ref="J2:L2"/>
    <mergeCell ref="M2:O2"/>
    <mergeCell ref="A1:O1"/>
    <mergeCell ref="A79:F79"/>
    <mergeCell ref="J79:L79"/>
    <mergeCell ref="M79:O79"/>
    <mergeCell ref="A4:F4"/>
    <mergeCell ref="J4:L4"/>
    <mergeCell ref="M4:O4"/>
    <mergeCell ref="A3:F3"/>
    <mergeCell ref="J3:L3"/>
    <mergeCell ref="M3:O3"/>
    <mergeCell ref="A5:F5"/>
    <mergeCell ref="J5:L5"/>
    <mergeCell ref="M5:O5"/>
    <mergeCell ref="A6:F6"/>
    <mergeCell ref="J6:L6"/>
    <mergeCell ref="M6:O6"/>
    <mergeCell ref="A7:F7"/>
    <mergeCell ref="J7:L7"/>
    <mergeCell ref="M7:O7"/>
    <mergeCell ref="A8:F8"/>
    <mergeCell ref="J8:L8"/>
    <mergeCell ref="M8:O8"/>
    <mergeCell ref="A9:F9"/>
    <mergeCell ref="J9:L9"/>
    <mergeCell ref="M9:O9"/>
    <mergeCell ref="A10:F10"/>
    <mergeCell ref="J10:L10"/>
    <mergeCell ref="M10:O10"/>
    <mergeCell ref="A11:F11"/>
    <mergeCell ref="J11:L11"/>
    <mergeCell ref="M11:O11"/>
    <mergeCell ref="A12:F12"/>
    <mergeCell ref="J12:L12"/>
    <mergeCell ref="M12:O12"/>
    <mergeCell ref="A13:F13"/>
    <mergeCell ref="J13:L13"/>
    <mergeCell ref="M13:O13"/>
    <mergeCell ref="A14:F14"/>
    <mergeCell ref="J14:L14"/>
    <mergeCell ref="M14:O14"/>
    <mergeCell ref="A15:F15"/>
    <mergeCell ref="J15:L15"/>
    <mergeCell ref="M15:O15"/>
    <mergeCell ref="A16:F16"/>
    <mergeCell ref="J16:L16"/>
    <mergeCell ref="M16:O16"/>
    <mergeCell ref="A17:F17"/>
    <mergeCell ref="J17:L17"/>
    <mergeCell ref="M17:O17"/>
    <mergeCell ref="A18:F18"/>
    <mergeCell ref="J18:L18"/>
    <mergeCell ref="M18:O18"/>
    <mergeCell ref="A22:F22"/>
    <mergeCell ref="J22:L22"/>
    <mergeCell ref="M22:O22"/>
    <mergeCell ref="A19:F19"/>
    <mergeCell ref="J19:L19"/>
    <mergeCell ref="M19:O19"/>
    <mergeCell ref="A20:F20"/>
    <mergeCell ref="A21:F21"/>
    <mergeCell ref="A23:F23"/>
    <mergeCell ref="J23:L23"/>
    <mergeCell ref="M23:O23"/>
    <mergeCell ref="A24:F24"/>
    <mergeCell ref="J24:L24"/>
    <mergeCell ref="M24:O24"/>
    <mergeCell ref="A25:F25"/>
    <mergeCell ref="J25:L25"/>
    <mergeCell ref="M25:O25"/>
    <mergeCell ref="A26:F26"/>
    <mergeCell ref="J26:L26"/>
    <mergeCell ref="M26:O26"/>
    <mergeCell ref="A27:F27"/>
    <mergeCell ref="J27:L27"/>
    <mergeCell ref="M27:O27"/>
    <mergeCell ref="A28:F28"/>
    <mergeCell ref="J28:L28"/>
    <mergeCell ref="M28:O28"/>
    <mergeCell ref="A29:F29"/>
    <mergeCell ref="J29:L29"/>
    <mergeCell ref="M29:O29"/>
    <mergeCell ref="A30:F30"/>
    <mergeCell ref="J30:L30"/>
    <mergeCell ref="M30:O30"/>
    <mergeCell ref="A31:F31"/>
    <mergeCell ref="J31:L31"/>
    <mergeCell ref="M31:O31"/>
    <mergeCell ref="A32:F32"/>
    <mergeCell ref="J32:L32"/>
    <mergeCell ref="M32:O32"/>
    <mergeCell ref="A33:F33"/>
    <mergeCell ref="J33:L33"/>
    <mergeCell ref="M33:O33"/>
    <mergeCell ref="A34:F34"/>
    <mergeCell ref="J34:L34"/>
    <mergeCell ref="M34:O34"/>
    <mergeCell ref="A35:F35"/>
    <mergeCell ref="J35:L35"/>
    <mergeCell ref="M35:O35"/>
    <mergeCell ref="A36:F36"/>
    <mergeCell ref="J36:L36"/>
    <mergeCell ref="M36:O36"/>
    <mergeCell ref="A37:F37"/>
    <mergeCell ref="J37:L37"/>
    <mergeCell ref="M37:O37"/>
    <mergeCell ref="A38:F38"/>
    <mergeCell ref="J38:L38"/>
    <mergeCell ref="M38:O38"/>
    <mergeCell ref="A39:F39"/>
    <mergeCell ref="J39:L39"/>
    <mergeCell ref="M39:O39"/>
    <mergeCell ref="A40:F40"/>
    <mergeCell ref="J40:L40"/>
    <mergeCell ref="M40:O40"/>
    <mergeCell ref="A41:F41"/>
    <mergeCell ref="J41:L41"/>
    <mergeCell ref="M41:O41"/>
    <mergeCell ref="A42:F42"/>
    <mergeCell ref="J42:L42"/>
    <mergeCell ref="M42:O42"/>
    <mergeCell ref="A43:F43"/>
    <mergeCell ref="J43:L43"/>
    <mergeCell ref="M43:O43"/>
    <mergeCell ref="A44:F44"/>
    <mergeCell ref="J44:L44"/>
    <mergeCell ref="M44:O44"/>
    <mergeCell ref="A45:F45"/>
    <mergeCell ref="J45:L45"/>
    <mergeCell ref="M45:O45"/>
    <mergeCell ref="A46:F46"/>
    <mergeCell ref="J46:L46"/>
    <mergeCell ref="M46:O46"/>
    <mergeCell ref="A47:F47"/>
    <mergeCell ref="J47:L47"/>
    <mergeCell ref="M47:O47"/>
    <mergeCell ref="A48:F48"/>
    <mergeCell ref="J48:L48"/>
    <mergeCell ref="M48:O48"/>
    <mergeCell ref="A49:F49"/>
    <mergeCell ref="J49:L49"/>
    <mergeCell ref="M49:O49"/>
    <mergeCell ref="A50:F50"/>
    <mergeCell ref="J50:L50"/>
    <mergeCell ref="M50:O50"/>
    <mergeCell ref="A51:F51"/>
    <mergeCell ref="J51:L51"/>
    <mergeCell ref="M51:O51"/>
    <mergeCell ref="A52:F52"/>
    <mergeCell ref="J52:L52"/>
    <mergeCell ref="M52:O52"/>
    <mergeCell ref="A53:F53"/>
    <mergeCell ref="J53:L53"/>
    <mergeCell ref="M53:O53"/>
    <mergeCell ref="A54:F54"/>
    <mergeCell ref="J54:L54"/>
    <mergeCell ref="M54:O54"/>
    <mergeCell ref="A55:F55"/>
    <mergeCell ref="J55:L55"/>
    <mergeCell ref="M55:O55"/>
    <mergeCell ref="A56:F56"/>
    <mergeCell ref="J56:L56"/>
    <mergeCell ref="M56:O56"/>
    <mergeCell ref="A57:F57"/>
    <mergeCell ref="J57:L57"/>
    <mergeCell ref="M57:O57"/>
    <mergeCell ref="A58:F58"/>
    <mergeCell ref="J58:L58"/>
    <mergeCell ref="M58:O58"/>
    <mergeCell ref="A59:F59"/>
    <mergeCell ref="J59:L59"/>
    <mergeCell ref="M59:O59"/>
    <mergeCell ref="A60:F60"/>
    <mergeCell ref="J60:L60"/>
    <mergeCell ref="M60:O60"/>
    <mergeCell ref="A61:F61"/>
    <mergeCell ref="J61:L61"/>
    <mergeCell ref="M61:O61"/>
    <mergeCell ref="A62:F62"/>
    <mergeCell ref="J62:L62"/>
    <mergeCell ref="M62:O62"/>
    <mergeCell ref="A63:F63"/>
    <mergeCell ref="J63:L63"/>
    <mergeCell ref="M63:O63"/>
    <mergeCell ref="A64:F64"/>
    <mergeCell ref="J64:L64"/>
    <mergeCell ref="M64:O64"/>
    <mergeCell ref="A65:F65"/>
    <mergeCell ref="J65:L65"/>
    <mergeCell ref="M65:O65"/>
    <mergeCell ref="A66:F66"/>
    <mergeCell ref="J66:L66"/>
    <mergeCell ref="M66:O66"/>
    <mergeCell ref="A67:F67"/>
    <mergeCell ref="J67:L67"/>
    <mergeCell ref="M67:O67"/>
    <mergeCell ref="A68:F68"/>
    <mergeCell ref="J68:L68"/>
    <mergeCell ref="M68:O68"/>
    <mergeCell ref="A69:F69"/>
    <mergeCell ref="J69:L69"/>
    <mergeCell ref="M69:O69"/>
    <mergeCell ref="A70:F70"/>
    <mergeCell ref="J70:L70"/>
    <mergeCell ref="M70:O70"/>
    <mergeCell ref="A71:F71"/>
    <mergeCell ref="J71:L71"/>
    <mergeCell ref="A73:F73"/>
    <mergeCell ref="J73:L73"/>
    <mergeCell ref="M71:O71"/>
    <mergeCell ref="A72:F72"/>
    <mergeCell ref="J72:L72"/>
    <mergeCell ref="M72:O72"/>
    <mergeCell ref="M73:O73"/>
    <mergeCell ref="A74:F74"/>
    <mergeCell ref="J74:L74"/>
    <mergeCell ref="M74:O74"/>
    <mergeCell ref="A75:F75"/>
    <mergeCell ref="J75:L75"/>
    <mergeCell ref="M75:O75"/>
    <mergeCell ref="A78:F78"/>
    <mergeCell ref="J78:L78"/>
    <mergeCell ref="M78:O78"/>
    <mergeCell ref="A76:F76"/>
    <mergeCell ref="J76:L76"/>
    <mergeCell ref="M76:O76"/>
    <mergeCell ref="A77:F77"/>
    <mergeCell ref="J77:L77"/>
    <mergeCell ref="M77:O77"/>
  </mergeCells>
  <printOptions/>
  <pageMargins left="0.3" right="0.24" top="0.22" bottom="0.18" header="0.17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A48" sqref="A48:F49"/>
    </sheetView>
  </sheetViews>
  <sheetFormatPr defaultColWidth="9.00390625" defaultRowHeight="12.75"/>
  <cols>
    <col min="1" max="1" width="10.75390625" style="11" customWidth="1"/>
    <col min="2" max="2" width="13.125" style="11" customWidth="1"/>
    <col min="3" max="3" width="11.25390625" style="11" customWidth="1"/>
    <col min="4" max="4" width="6.875" style="11" customWidth="1"/>
    <col min="5" max="5" width="9.25390625" style="27" customWidth="1"/>
    <col min="6" max="6" width="8.875" style="11" customWidth="1"/>
    <col min="7" max="7" width="3.25390625" style="11" customWidth="1"/>
    <col min="8" max="8" width="7.375" style="11" customWidth="1"/>
    <col min="9" max="9" width="12.125" style="11" customWidth="1"/>
    <col min="10" max="10" width="10.875" style="11" customWidth="1"/>
    <col min="11" max="11" width="11.125" style="11" customWidth="1"/>
    <col min="12" max="12" width="8.625" style="11" customWidth="1"/>
    <col min="13" max="13" width="10.125" style="11" customWidth="1"/>
    <col min="14" max="14" width="7.125" style="11" customWidth="1"/>
    <col min="15" max="15" width="10.375" style="11" customWidth="1"/>
    <col min="16" max="16" width="7.125" style="11" customWidth="1"/>
    <col min="17" max="16384" width="9.125" style="11" customWidth="1"/>
  </cols>
  <sheetData>
    <row r="1" spans="1:16" ht="13.5" customHeight="1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51.75" customHeight="1">
      <c r="A2" s="110" t="s">
        <v>0</v>
      </c>
      <c r="B2" s="110"/>
      <c r="C2" s="110"/>
      <c r="D2" s="110" t="s">
        <v>112</v>
      </c>
      <c r="E2" s="111" t="s">
        <v>75</v>
      </c>
      <c r="F2" s="110" t="s">
        <v>126</v>
      </c>
      <c r="G2" s="110"/>
      <c r="H2" s="110"/>
      <c r="I2" s="62" t="s">
        <v>127</v>
      </c>
      <c r="J2" s="63"/>
      <c r="K2" s="110" t="s">
        <v>128</v>
      </c>
      <c r="L2" s="110"/>
      <c r="M2" s="110" t="s">
        <v>121</v>
      </c>
      <c r="N2" s="110"/>
      <c r="O2" s="110" t="s">
        <v>122</v>
      </c>
      <c r="P2" s="110"/>
      <c r="Q2" s="26"/>
      <c r="R2" s="26"/>
    </row>
    <row r="3" spans="1:16" ht="102.75" customHeight="1">
      <c r="A3" s="110"/>
      <c r="B3" s="110"/>
      <c r="C3" s="110"/>
      <c r="D3" s="110"/>
      <c r="E3" s="111"/>
      <c r="F3" s="13" t="s">
        <v>113</v>
      </c>
      <c r="G3" s="106" t="s">
        <v>69</v>
      </c>
      <c r="H3" s="106"/>
      <c r="I3" s="13" t="s">
        <v>114</v>
      </c>
      <c r="J3" s="14" t="s">
        <v>69</v>
      </c>
      <c r="K3" s="13" t="s">
        <v>113</v>
      </c>
      <c r="L3" s="23" t="s">
        <v>69</v>
      </c>
      <c r="M3" s="13" t="s">
        <v>115</v>
      </c>
      <c r="N3" s="23" t="s">
        <v>69</v>
      </c>
      <c r="O3" s="13" t="s">
        <v>115</v>
      </c>
      <c r="P3" s="23" t="s">
        <v>69</v>
      </c>
    </row>
    <row r="4" spans="1:16" ht="12.75" customHeight="1">
      <c r="A4" s="62">
        <v>1</v>
      </c>
      <c r="B4" s="63"/>
      <c r="C4" s="64"/>
      <c r="D4" s="9">
        <v>2</v>
      </c>
      <c r="E4" s="25">
        <v>3</v>
      </c>
      <c r="F4" s="9">
        <v>4</v>
      </c>
      <c r="G4" s="108">
        <v>5</v>
      </c>
      <c r="H4" s="109"/>
      <c r="I4" s="9">
        <v>6</v>
      </c>
      <c r="J4" s="12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</row>
    <row r="5" spans="1:16" ht="27" customHeight="1">
      <c r="A5" s="90" t="s">
        <v>12</v>
      </c>
      <c r="B5" s="90"/>
      <c r="C5" s="90"/>
      <c r="D5" s="16"/>
      <c r="E5" s="19"/>
      <c r="F5" s="16"/>
      <c r="G5" s="107"/>
      <c r="H5" s="107"/>
      <c r="I5" s="15"/>
      <c r="J5" s="16"/>
      <c r="K5" s="15"/>
      <c r="L5" s="16"/>
      <c r="M5" s="16"/>
      <c r="N5" s="16"/>
      <c r="O5" s="16"/>
      <c r="P5" s="16"/>
    </row>
    <row r="6" spans="1:16" s="27" customFormat="1" ht="13.5">
      <c r="A6" s="98" t="s">
        <v>3</v>
      </c>
      <c r="B6" s="98"/>
      <c r="C6" s="98"/>
      <c r="D6" s="19"/>
      <c r="E6" s="19">
        <f>E8+E9+E10+E16</f>
        <v>81147358</v>
      </c>
      <c r="F6" s="19">
        <f>F8+F9+F10+F16</f>
        <v>0</v>
      </c>
      <c r="G6" s="104">
        <f>G8+G9+G10+G16</f>
        <v>0</v>
      </c>
      <c r="H6" s="105"/>
      <c r="I6" s="19">
        <f aca="true" t="shared" si="0" ref="I6:P6">I8+I9+I10+I16</f>
        <v>0</v>
      </c>
      <c r="J6" s="19">
        <f t="shared" si="0"/>
        <v>0</v>
      </c>
      <c r="K6" s="19">
        <f t="shared" si="0"/>
        <v>26115166</v>
      </c>
      <c r="L6" s="19">
        <f t="shared" si="0"/>
        <v>0</v>
      </c>
      <c r="M6" s="19">
        <f t="shared" si="0"/>
        <v>26845548</v>
      </c>
      <c r="N6" s="19">
        <f t="shared" si="0"/>
        <v>0</v>
      </c>
      <c r="O6" s="19">
        <f t="shared" si="0"/>
        <v>28186644</v>
      </c>
      <c r="P6" s="19">
        <f t="shared" si="0"/>
        <v>0</v>
      </c>
    </row>
    <row r="7" spans="1:16" ht="13.5">
      <c r="A7" s="90" t="s">
        <v>4</v>
      </c>
      <c r="B7" s="90"/>
      <c r="C7" s="90"/>
      <c r="D7" s="16"/>
      <c r="E7" s="19"/>
      <c r="F7" s="16"/>
      <c r="G7" s="89"/>
      <c r="H7" s="89"/>
      <c r="I7" s="16"/>
      <c r="J7" s="16"/>
      <c r="K7" s="16"/>
      <c r="L7" s="16"/>
      <c r="M7" s="16"/>
      <c r="N7" s="16"/>
      <c r="O7" s="16"/>
      <c r="P7" s="16"/>
    </row>
    <row r="8" spans="1:16" ht="24.75" customHeight="1">
      <c r="A8" s="90" t="s">
        <v>116</v>
      </c>
      <c r="B8" s="90"/>
      <c r="C8" s="90"/>
      <c r="D8" s="16"/>
      <c r="E8" s="19">
        <f aca="true" t="shared" si="1" ref="E8:E16">SUM(F8:P8)</f>
        <v>61765438</v>
      </c>
      <c r="F8" s="16">
        <v>0</v>
      </c>
      <c r="G8" s="89"/>
      <c r="H8" s="89"/>
      <c r="I8" s="17"/>
      <c r="J8" s="16"/>
      <c r="K8" s="16">
        <f>836800+18871334</f>
        <v>19708134</v>
      </c>
      <c r="L8" s="16"/>
      <c r="M8" s="16">
        <f>860473+19491354-1</f>
        <v>20351826</v>
      </c>
      <c r="N8" s="16"/>
      <c r="O8" s="16">
        <f>860473+20845005</f>
        <v>21705478</v>
      </c>
      <c r="P8" s="16"/>
    </row>
    <row r="9" spans="1:16" ht="175.5" customHeight="1">
      <c r="A9" s="101" t="s">
        <v>117</v>
      </c>
      <c r="B9" s="102"/>
      <c r="C9" s="103"/>
      <c r="D9" s="16"/>
      <c r="E9" s="19">
        <f t="shared" si="1"/>
        <v>14014240</v>
      </c>
      <c r="F9" s="16">
        <v>0</v>
      </c>
      <c r="G9" s="85"/>
      <c r="H9" s="114"/>
      <c r="I9" s="18"/>
      <c r="J9" s="16"/>
      <c r="K9" s="16">
        <v>4582000</v>
      </c>
      <c r="L9" s="16"/>
      <c r="M9" s="16">
        <f>4716121-1</f>
        <v>4716120</v>
      </c>
      <c r="N9" s="16"/>
      <c r="O9" s="16">
        <v>4716120</v>
      </c>
      <c r="P9" s="16"/>
    </row>
    <row r="10" spans="1:16" ht="13.5">
      <c r="A10" s="82" t="s">
        <v>78</v>
      </c>
      <c r="B10" s="83"/>
      <c r="C10" s="84"/>
      <c r="D10" s="16"/>
      <c r="E10" s="19">
        <f t="shared" si="1"/>
        <v>5108078</v>
      </c>
      <c r="F10" s="16">
        <f>SUM(F12:F15)</f>
        <v>0</v>
      </c>
      <c r="G10" s="85">
        <f>SUM(G12:H15)</f>
        <v>0</v>
      </c>
      <c r="H10" s="86"/>
      <c r="I10" s="16">
        <f aca="true" t="shared" si="2" ref="I10:P10">SUM(I12:I15)</f>
        <v>0</v>
      </c>
      <c r="J10" s="16">
        <f t="shared" si="2"/>
        <v>0</v>
      </c>
      <c r="K10" s="16">
        <f t="shared" si="2"/>
        <v>1738498</v>
      </c>
      <c r="L10" s="16">
        <f t="shared" si="2"/>
        <v>0</v>
      </c>
      <c r="M10" s="16">
        <f t="shared" si="2"/>
        <v>1691068</v>
      </c>
      <c r="N10" s="16">
        <f t="shared" si="2"/>
        <v>0</v>
      </c>
      <c r="O10" s="16">
        <f t="shared" si="2"/>
        <v>1678512</v>
      </c>
      <c r="P10" s="16">
        <f t="shared" si="2"/>
        <v>0</v>
      </c>
    </row>
    <row r="11" spans="1:16" ht="13.5">
      <c r="A11" s="82" t="s">
        <v>118</v>
      </c>
      <c r="B11" s="112"/>
      <c r="C11" s="113"/>
      <c r="D11" s="16"/>
      <c r="E11" s="19">
        <f t="shared" si="1"/>
        <v>0</v>
      </c>
      <c r="F11" s="16"/>
      <c r="G11" s="85"/>
      <c r="H11" s="114"/>
      <c r="I11" s="16"/>
      <c r="J11" s="16"/>
      <c r="K11" s="16"/>
      <c r="L11" s="16"/>
      <c r="M11" s="16"/>
      <c r="N11" s="16"/>
      <c r="O11" s="16"/>
      <c r="P11" s="16"/>
    </row>
    <row r="12" spans="1:16" ht="30" customHeight="1">
      <c r="A12" s="82" t="s">
        <v>125</v>
      </c>
      <c r="B12" s="112"/>
      <c r="C12" s="113"/>
      <c r="D12" s="16"/>
      <c r="E12" s="19">
        <f t="shared" si="1"/>
        <v>457425</v>
      </c>
      <c r="F12" s="16">
        <v>0</v>
      </c>
      <c r="G12" s="85"/>
      <c r="H12" s="114"/>
      <c r="I12" s="16"/>
      <c r="J12" s="16"/>
      <c r="K12" s="16">
        <v>199740</v>
      </c>
      <c r="L12" s="16"/>
      <c r="M12" s="16">
        <v>145734</v>
      </c>
      <c r="N12" s="16"/>
      <c r="O12" s="16">
        <v>111951</v>
      </c>
      <c r="P12" s="16"/>
    </row>
    <row r="13" spans="1:16" ht="36" customHeight="1">
      <c r="A13" s="116" t="s">
        <v>131</v>
      </c>
      <c r="B13" s="116"/>
      <c r="C13" s="116"/>
      <c r="D13" s="16"/>
      <c r="E13" s="19">
        <f t="shared" si="1"/>
        <v>136181</v>
      </c>
      <c r="F13" s="16"/>
      <c r="G13" s="85"/>
      <c r="H13" s="86"/>
      <c r="I13" s="24"/>
      <c r="J13" s="24"/>
      <c r="K13" s="24">
        <v>42636</v>
      </c>
      <c r="L13" s="24"/>
      <c r="M13" s="24">
        <v>45322</v>
      </c>
      <c r="N13" s="24"/>
      <c r="O13" s="24">
        <v>48223</v>
      </c>
      <c r="P13" s="16"/>
    </row>
    <row r="14" spans="1:16" ht="36" customHeight="1">
      <c r="A14" s="116" t="s">
        <v>132</v>
      </c>
      <c r="B14" s="116"/>
      <c r="C14" s="116"/>
      <c r="D14" s="16"/>
      <c r="E14" s="19">
        <f t="shared" si="1"/>
        <v>550625</v>
      </c>
      <c r="F14" s="16"/>
      <c r="G14" s="85"/>
      <c r="H14" s="86"/>
      <c r="I14" s="24"/>
      <c r="J14" s="24"/>
      <c r="K14" s="24">
        <v>172271</v>
      </c>
      <c r="L14" s="24"/>
      <c r="M14" s="24">
        <v>182780</v>
      </c>
      <c r="N14" s="24"/>
      <c r="O14" s="24">
        <v>195574</v>
      </c>
      <c r="P14" s="16"/>
    </row>
    <row r="15" spans="1:16" ht="39" customHeight="1">
      <c r="A15" s="94" t="s">
        <v>133</v>
      </c>
      <c r="B15" s="94"/>
      <c r="C15" s="94"/>
      <c r="D15" s="16"/>
      <c r="E15" s="19">
        <f t="shared" si="1"/>
        <v>3963847</v>
      </c>
      <c r="F15" s="16"/>
      <c r="G15" s="85"/>
      <c r="H15" s="86"/>
      <c r="I15" s="24"/>
      <c r="J15" s="24"/>
      <c r="K15" s="24">
        <v>1323851</v>
      </c>
      <c r="L15" s="24"/>
      <c r="M15" s="24">
        <v>1317232</v>
      </c>
      <c r="N15" s="24"/>
      <c r="O15" s="24">
        <v>1322764</v>
      </c>
      <c r="P15" s="16"/>
    </row>
    <row r="16" spans="1:16" s="27" customFormat="1" ht="28.5" customHeight="1">
      <c r="A16" s="98" t="s">
        <v>119</v>
      </c>
      <c r="B16" s="98"/>
      <c r="C16" s="98"/>
      <c r="D16" s="19"/>
      <c r="E16" s="21">
        <f t="shared" si="1"/>
        <v>259602</v>
      </c>
      <c r="F16" s="21">
        <v>0</v>
      </c>
      <c r="G16" s="99">
        <f>G18</f>
        <v>0</v>
      </c>
      <c r="H16" s="100"/>
      <c r="I16" s="28">
        <f aca="true" t="shared" si="3" ref="I16:P16">I18</f>
        <v>0</v>
      </c>
      <c r="J16" s="28">
        <f t="shared" si="3"/>
        <v>0</v>
      </c>
      <c r="K16" s="29">
        <f t="shared" si="3"/>
        <v>86534</v>
      </c>
      <c r="L16" s="29">
        <f t="shared" si="3"/>
        <v>0</v>
      </c>
      <c r="M16" s="29">
        <f t="shared" si="3"/>
        <v>86534</v>
      </c>
      <c r="N16" s="29">
        <f t="shared" si="3"/>
        <v>0</v>
      </c>
      <c r="O16" s="29">
        <f t="shared" si="3"/>
        <v>86534</v>
      </c>
      <c r="P16" s="19">
        <f t="shared" si="3"/>
        <v>0</v>
      </c>
    </row>
    <row r="17" spans="1:16" ht="13.5">
      <c r="A17" s="90" t="s">
        <v>4</v>
      </c>
      <c r="B17" s="90"/>
      <c r="C17" s="90"/>
      <c r="D17" s="16"/>
      <c r="E17" s="21"/>
      <c r="F17" s="22"/>
      <c r="G17" s="89"/>
      <c r="H17" s="89"/>
      <c r="I17" s="22"/>
      <c r="J17" s="22"/>
      <c r="K17" s="16"/>
      <c r="L17" s="16"/>
      <c r="M17" s="16"/>
      <c r="N17" s="16"/>
      <c r="O17" s="16"/>
      <c r="P17" s="16"/>
    </row>
    <row r="18" spans="1:16" ht="13.5">
      <c r="A18" s="82" t="s">
        <v>129</v>
      </c>
      <c r="B18" s="83"/>
      <c r="C18" s="84"/>
      <c r="D18" s="16"/>
      <c r="E18" s="21">
        <f>SUM(F18:P18)</f>
        <v>259602</v>
      </c>
      <c r="F18" s="22"/>
      <c r="G18" s="85"/>
      <c r="H18" s="86"/>
      <c r="I18" s="22"/>
      <c r="J18" s="22"/>
      <c r="K18" s="16">
        <v>86534</v>
      </c>
      <c r="L18" s="16"/>
      <c r="M18" s="16">
        <v>86534</v>
      </c>
      <c r="N18" s="16"/>
      <c r="O18" s="16">
        <v>86534</v>
      </c>
      <c r="P18" s="16"/>
    </row>
    <row r="19" spans="1:16" ht="27.75" customHeight="1">
      <c r="A19" s="90" t="s">
        <v>16</v>
      </c>
      <c r="B19" s="90"/>
      <c r="C19" s="90"/>
      <c r="D19" s="16"/>
      <c r="E19" s="21">
        <f>SUM(F19:P19)</f>
        <v>0</v>
      </c>
      <c r="F19" s="21">
        <v>0</v>
      </c>
      <c r="G19" s="97"/>
      <c r="H19" s="97"/>
      <c r="I19" s="20"/>
      <c r="J19" s="21"/>
      <c r="K19" s="21">
        <v>0</v>
      </c>
      <c r="L19" s="21">
        <v>0</v>
      </c>
      <c r="M19" s="19"/>
      <c r="N19" s="19"/>
      <c r="O19" s="19"/>
      <c r="P19" s="19"/>
    </row>
    <row r="20" spans="1:16" s="27" customFormat="1" ht="13.5">
      <c r="A20" s="98" t="s">
        <v>5</v>
      </c>
      <c r="B20" s="98"/>
      <c r="C20" s="98"/>
      <c r="D20" s="19"/>
      <c r="E20" s="21">
        <f>SUM(F20:P20)</f>
        <v>81147358</v>
      </c>
      <c r="F20" s="21">
        <f>SUM(F24:F42)</f>
        <v>0</v>
      </c>
      <c r="G20" s="99">
        <f>SUM(G24:H42)-G27-G39</f>
        <v>0</v>
      </c>
      <c r="H20" s="100"/>
      <c r="I20" s="20">
        <f aca="true" t="shared" si="4" ref="I20:O20">SUM(I24:I42)-I39-I27</f>
        <v>0</v>
      </c>
      <c r="J20" s="21">
        <f t="shared" si="4"/>
        <v>0</v>
      </c>
      <c r="K20" s="21">
        <f t="shared" si="4"/>
        <v>26115166</v>
      </c>
      <c r="L20" s="21">
        <f t="shared" si="4"/>
        <v>0</v>
      </c>
      <c r="M20" s="21">
        <f t="shared" si="4"/>
        <v>26845548</v>
      </c>
      <c r="N20" s="21">
        <f t="shared" si="4"/>
        <v>0</v>
      </c>
      <c r="O20" s="21">
        <f t="shared" si="4"/>
        <v>28186644</v>
      </c>
      <c r="P20" s="21">
        <f>SUM(P24:P42)</f>
        <v>0</v>
      </c>
    </row>
    <row r="21" spans="1:16" ht="13.5">
      <c r="A21" s="90" t="s">
        <v>4</v>
      </c>
      <c r="B21" s="90"/>
      <c r="C21" s="90"/>
      <c r="D21" s="16"/>
      <c r="E21" s="19"/>
      <c r="F21" s="22"/>
      <c r="G21" s="89"/>
      <c r="H21" s="89"/>
      <c r="I21" s="22"/>
      <c r="J21" s="22"/>
      <c r="K21" s="16"/>
      <c r="L21" s="16"/>
      <c r="M21" s="16"/>
      <c r="N21" s="16"/>
      <c r="O21" s="16"/>
      <c r="P21" s="16"/>
    </row>
    <row r="22" spans="1:16" ht="27" customHeight="1">
      <c r="A22" s="96" t="s">
        <v>51</v>
      </c>
      <c r="B22" s="96"/>
      <c r="C22" s="96"/>
      <c r="D22" s="16"/>
      <c r="E22" s="21">
        <f>E24+E25+E26</f>
        <v>59132627</v>
      </c>
      <c r="F22" s="22">
        <f>F24+F25+F26</f>
        <v>0</v>
      </c>
      <c r="G22" s="85">
        <f>G24+G25+G26</f>
        <v>0</v>
      </c>
      <c r="H22" s="86"/>
      <c r="I22" s="22">
        <f aca="true" t="shared" si="5" ref="I22:P22">I24+I25+I26</f>
        <v>0</v>
      </c>
      <c r="J22" s="22">
        <f t="shared" si="5"/>
        <v>0</v>
      </c>
      <c r="K22" s="22">
        <f>K24+K25+K26</f>
        <v>18840252</v>
      </c>
      <c r="L22" s="22">
        <f>L24+L25+L26</f>
        <v>0</v>
      </c>
      <c r="M22" s="22">
        <f t="shared" si="5"/>
        <v>19484753</v>
      </c>
      <c r="N22" s="22">
        <f t="shared" si="5"/>
        <v>0</v>
      </c>
      <c r="O22" s="22">
        <f t="shared" si="5"/>
        <v>20807622</v>
      </c>
      <c r="P22" s="22">
        <f t="shared" si="5"/>
        <v>0</v>
      </c>
    </row>
    <row r="23" spans="1:16" ht="13.5">
      <c r="A23" s="94" t="s">
        <v>1</v>
      </c>
      <c r="B23" s="94"/>
      <c r="C23" s="94"/>
      <c r="D23" s="16"/>
      <c r="E23" s="19"/>
      <c r="F23" s="16"/>
      <c r="G23" s="89"/>
      <c r="H23" s="89"/>
      <c r="I23" s="16"/>
      <c r="J23" s="16"/>
      <c r="K23" s="16"/>
      <c r="L23" s="16"/>
      <c r="M23" s="16"/>
      <c r="N23" s="16"/>
      <c r="O23" s="16"/>
      <c r="P23" s="16"/>
    </row>
    <row r="24" spans="1:16" ht="13.5">
      <c r="A24" s="90" t="s">
        <v>17</v>
      </c>
      <c r="B24" s="90"/>
      <c r="C24" s="90"/>
      <c r="D24" s="16">
        <v>211</v>
      </c>
      <c r="E24" s="19">
        <f>SUM(F24:P24)</f>
        <v>45398927</v>
      </c>
      <c r="F24" s="16"/>
      <c r="G24" s="89"/>
      <c r="H24" s="89"/>
      <c r="I24" s="16"/>
      <c r="J24" s="16"/>
      <c r="K24" s="22">
        <f>14332653+153410-71576</f>
        <v>14414487</v>
      </c>
      <c r="L24" s="16"/>
      <c r="M24" s="16">
        <f>14332653+111931-71576+597291-60803</f>
        <v>14909496</v>
      </c>
      <c r="N24" s="16"/>
      <c r="O24" s="16">
        <f>14332653+85983-71576+1727884</f>
        <v>16074944</v>
      </c>
      <c r="P24" s="16"/>
    </row>
    <row r="25" spans="1:16" ht="13.5">
      <c r="A25" s="95" t="s">
        <v>18</v>
      </c>
      <c r="B25" s="95"/>
      <c r="C25" s="95"/>
      <c r="D25" s="16">
        <v>212</v>
      </c>
      <c r="E25" s="19">
        <f aca="true" t="shared" si="6" ref="E25:E44">SUM(F25:P25)</f>
        <v>217770</v>
      </c>
      <c r="F25" s="16"/>
      <c r="G25" s="89"/>
      <c r="H25" s="89"/>
      <c r="I25" s="16"/>
      <c r="J25" s="16"/>
      <c r="K25" s="22">
        <v>72590</v>
      </c>
      <c r="L25" s="16"/>
      <c r="M25" s="22">
        <v>72590</v>
      </c>
      <c r="N25" s="22"/>
      <c r="O25" s="22">
        <f>M25</f>
        <v>72590</v>
      </c>
      <c r="P25" s="16"/>
    </row>
    <row r="26" spans="1:16" ht="13.5">
      <c r="A26" s="90" t="s">
        <v>19</v>
      </c>
      <c r="B26" s="90"/>
      <c r="C26" s="90"/>
      <c r="D26" s="16">
        <v>213</v>
      </c>
      <c r="E26" s="19">
        <f t="shared" si="6"/>
        <v>13515930</v>
      </c>
      <c r="F26" s="16"/>
      <c r="G26" s="89"/>
      <c r="H26" s="89"/>
      <c r="I26" s="16"/>
      <c r="J26" s="16"/>
      <c r="K26" s="22">
        <f>4328461+46330-21616</f>
        <v>4353175</v>
      </c>
      <c r="M26" s="16">
        <f>4328461+33803-21616+180382-18363</f>
        <v>4502667</v>
      </c>
      <c r="N26" s="16"/>
      <c r="O26" s="16">
        <f>4328461+25968-216162+521821</f>
        <v>4660088</v>
      </c>
      <c r="P26" s="16"/>
    </row>
    <row r="27" spans="1:16" ht="13.5">
      <c r="A27" s="90" t="s">
        <v>52</v>
      </c>
      <c r="B27" s="90"/>
      <c r="C27" s="90"/>
      <c r="D27" s="16">
        <v>220</v>
      </c>
      <c r="E27" s="19">
        <f t="shared" si="6"/>
        <v>15191331</v>
      </c>
      <c r="F27" s="16"/>
      <c r="G27" s="89">
        <f>SUM(G29:H34)</f>
        <v>0</v>
      </c>
      <c r="H27" s="89"/>
      <c r="I27" s="22">
        <f>SUM(I29:I34)</f>
        <v>0</v>
      </c>
      <c r="J27" s="22">
        <f>SUM(J29:J34)</f>
        <v>0</v>
      </c>
      <c r="K27" s="22">
        <f aca="true" t="shared" si="7" ref="K27:P27">SUM(K29:K34)</f>
        <v>5003205</v>
      </c>
      <c r="L27" s="22">
        <f t="shared" si="7"/>
        <v>0</v>
      </c>
      <c r="M27" s="22">
        <f t="shared" si="7"/>
        <v>5086400</v>
      </c>
      <c r="N27" s="22">
        <f t="shared" si="7"/>
        <v>0</v>
      </c>
      <c r="O27" s="22">
        <f t="shared" si="7"/>
        <v>5101726</v>
      </c>
      <c r="P27" s="22">
        <f t="shared" si="7"/>
        <v>0</v>
      </c>
    </row>
    <row r="28" spans="1:16" ht="13.5">
      <c r="A28" s="94" t="s">
        <v>1</v>
      </c>
      <c r="B28" s="94"/>
      <c r="C28" s="94"/>
      <c r="D28" s="16"/>
      <c r="E28" s="19">
        <f t="shared" si="6"/>
        <v>0</v>
      </c>
      <c r="F28" s="16"/>
      <c r="G28" s="89"/>
      <c r="H28" s="89"/>
      <c r="I28" s="16"/>
      <c r="J28" s="16"/>
      <c r="K28" s="16"/>
      <c r="L28" s="16"/>
      <c r="M28" s="16"/>
      <c r="N28" s="16"/>
      <c r="O28" s="16"/>
      <c r="P28" s="16"/>
    </row>
    <row r="29" spans="1:16" ht="13.5">
      <c r="A29" s="90" t="s">
        <v>20</v>
      </c>
      <c r="B29" s="90"/>
      <c r="C29" s="90"/>
      <c r="D29" s="16">
        <v>221</v>
      </c>
      <c r="E29" s="19">
        <f t="shared" si="6"/>
        <v>223200</v>
      </c>
      <c r="F29" s="16"/>
      <c r="G29" s="89"/>
      <c r="H29" s="89"/>
      <c r="I29" s="16"/>
      <c r="J29" s="16"/>
      <c r="K29" s="22">
        <f>48000+26400</f>
        <v>74400</v>
      </c>
      <c r="L29" s="16"/>
      <c r="M29" s="22">
        <v>74400</v>
      </c>
      <c r="N29" s="22"/>
      <c r="O29" s="22">
        <v>74400</v>
      </c>
      <c r="P29" s="16"/>
    </row>
    <row r="30" spans="1:16" ht="13.5">
      <c r="A30" s="90" t="s">
        <v>21</v>
      </c>
      <c r="B30" s="90"/>
      <c r="C30" s="90"/>
      <c r="D30" s="16">
        <v>222</v>
      </c>
      <c r="E30" s="19">
        <f t="shared" si="6"/>
        <v>0</v>
      </c>
      <c r="F30" s="16"/>
      <c r="G30" s="89"/>
      <c r="H30" s="89"/>
      <c r="I30" s="16"/>
      <c r="J30" s="16"/>
      <c r="K30" s="22"/>
      <c r="L30" s="16"/>
      <c r="M30" s="16"/>
      <c r="N30" s="16"/>
      <c r="O30" s="16"/>
      <c r="P30" s="16"/>
    </row>
    <row r="31" spans="1:16" ht="13.5">
      <c r="A31" s="90" t="s">
        <v>22</v>
      </c>
      <c r="B31" s="90"/>
      <c r="C31" s="90"/>
      <c r="D31" s="16">
        <v>223</v>
      </c>
      <c r="E31" s="19">
        <f t="shared" si="6"/>
        <v>8345733</v>
      </c>
      <c r="F31" s="16"/>
      <c r="G31" s="89"/>
      <c r="H31" s="89"/>
      <c r="I31" s="16"/>
      <c r="J31" s="16"/>
      <c r="K31" s="22">
        <f>2643507+86534</f>
        <v>2730041</v>
      </c>
      <c r="L31" s="16"/>
      <c r="M31" s="16">
        <f>2722812+86534</f>
        <v>2809346</v>
      </c>
      <c r="N31" s="16"/>
      <c r="O31" s="16">
        <v>2806346</v>
      </c>
      <c r="P31" s="16"/>
    </row>
    <row r="32" spans="1:16" ht="14.25" customHeight="1">
      <c r="A32" s="90" t="s">
        <v>23</v>
      </c>
      <c r="B32" s="90"/>
      <c r="C32" s="90"/>
      <c r="D32" s="16">
        <v>224</v>
      </c>
      <c r="E32" s="19">
        <f t="shared" si="6"/>
        <v>0</v>
      </c>
      <c r="F32" s="16"/>
      <c r="G32" s="89"/>
      <c r="H32" s="89"/>
      <c r="I32" s="16"/>
      <c r="J32" s="16"/>
      <c r="K32" s="22"/>
      <c r="L32" s="16"/>
      <c r="M32" s="16"/>
      <c r="N32" s="16"/>
      <c r="O32" s="16"/>
      <c r="P32" s="16"/>
    </row>
    <row r="33" spans="1:16" ht="13.5">
      <c r="A33" s="90" t="s">
        <v>24</v>
      </c>
      <c r="B33" s="90"/>
      <c r="C33" s="90"/>
      <c r="D33" s="16">
        <v>225</v>
      </c>
      <c r="E33" s="19">
        <f t="shared" si="6"/>
        <v>1572201</v>
      </c>
      <c r="F33" s="16"/>
      <c r="G33" s="89"/>
      <c r="H33" s="89"/>
      <c r="I33" s="16"/>
      <c r="J33" s="16"/>
      <c r="K33" s="22">
        <f>430875+93192</f>
        <v>524067</v>
      </c>
      <c r="L33" s="16"/>
      <c r="M33" s="16">
        <f>5324067-4800000</f>
        <v>524067</v>
      </c>
      <c r="N33" s="16"/>
      <c r="O33" s="16">
        <v>524067</v>
      </c>
      <c r="P33" s="16"/>
    </row>
    <row r="34" spans="1:16" ht="13.5">
      <c r="A34" s="90" t="s">
        <v>25</v>
      </c>
      <c r="B34" s="90"/>
      <c r="C34" s="90"/>
      <c r="D34" s="16">
        <v>226</v>
      </c>
      <c r="E34" s="19">
        <f t="shared" si="6"/>
        <v>5050197</v>
      </c>
      <c r="F34" s="16"/>
      <c r="G34" s="89"/>
      <c r="H34" s="89"/>
      <c r="I34" s="16"/>
      <c r="J34" s="16"/>
      <c r="K34" s="22">
        <f>139325+39250+1323851+172271</f>
        <v>1674697</v>
      </c>
      <c r="L34" s="16"/>
      <c r="M34" s="16">
        <f>139325+39250+1317232+182780</f>
        <v>1678587</v>
      </c>
      <c r="N34" s="16"/>
      <c r="O34" s="16">
        <f>139325+39250+1322764+195574</f>
        <v>1696913</v>
      </c>
      <c r="P34" s="16"/>
    </row>
    <row r="35" spans="1:16" ht="13.5">
      <c r="A35" s="90" t="s">
        <v>53</v>
      </c>
      <c r="B35" s="90"/>
      <c r="C35" s="90"/>
      <c r="D35" s="16">
        <v>260</v>
      </c>
      <c r="E35" s="19">
        <f t="shared" si="6"/>
        <v>0</v>
      </c>
      <c r="F35" s="16"/>
      <c r="G35" s="89"/>
      <c r="H35" s="89"/>
      <c r="I35" s="16"/>
      <c r="J35" s="16"/>
      <c r="K35" s="22"/>
      <c r="L35" s="16"/>
      <c r="M35" s="16"/>
      <c r="N35" s="16"/>
      <c r="O35" s="16"/>
      <c r="P35" s="16"/>
    </row>
    <row r="36" spans="1:16" ht="13.5">
      <c r="A36" s="94" t="s">
        <v>1</v>
      </c>
      <c r="B36" s="94"/>
      <c r="C36" s="94"/>
      <c r="D36" s="16"/>
      <c r="E36" s="19">
        <f t="shared" si="6"/>
        <v>0</v>
      </c>
      <c r="F36" s="16"/>
      <c r="G36" s="89"/>
      <c r="H36" s="89"/>
      <c r="I36" s="16"/>
      <c r="J36" s="16"/>
      <c r="K36" s="22"/>
      <c r="L36" s="16"/>
      <c r="M36" s="16"/>
      <c r="N36" s="16"/>
      <c r="O36" s="16"/>
      <c r="P36" s="16"/>
    </row>
    <row r="37" spans="1:16" ht="13.5" customHeight="1">
      <c r="A37" s="90" t="s">
        <v>26</v>
      </c>
      <c r="B37" s="90"/>
      <c r="C37" s="90"/>
      <c r="D37" s="16">
        <v>262</v>
      </c>
      <c r="E37" s="19">
        <f t="shared" si="6"/>
        <v>0</v>
      </c>
      <c r="F37" s="16"/>
      <c r="G37" s="89"/>
      <c r="H37" s="89"/>
      <c r="I37" s="16"/>
      <c r="J37" s="16"/>
      <c r="K37" s="22"/>
      <c r="L37" s="16"/>
      <c r="M37" s="16"/>
      <c r="N37" s="16"/>
      <c r="O37" s="16"/>
      <c r="P37" s="16"/>
    </row>
    <row r="38" spans="1:16" ht="13.5">
      <c r="A38" s="90" t="s">
        <v>27</v>
      </c>
      <c r="B38" s="90"/>
      <c r="C38" s="90"/>
      <c r="D38" s="16">
        <v>290</v>
      </c>
      <c r="E38" s="19">
        <f t="shared" si="6"/>
        <v>5835279</v>
      </c>
      <c r="F38" s="16"/>
      <c r="G38" s="89"/>
      <c r="H38" s="89"/>
      <c r="I38" s="16"/>
      <c r="J38" s="16"/>
      <c r="K38" s="22">
        <v>1945093</v>
      </c>
      <c r="L38" s="16"/>
      <c r="M38" s="22">
        <v>1945093</v>
      </c>
      <c r="N38" s="22"/>
      <c r="O38" s="22">
        <v>1945093</v>
      </c>
      <c r="P38" s="16"/>
    </row>
    <row r="39" spans="1:16" ht="13.5">
      <c r="A39" s="90" t="s">
        <v>54</v>
      </c>
      <c r="B39" s="90"/>
      <c r="C39" s="90"/>
      <c r="D39" s="16">
        <v>300</v>
      </c>
      <c r="E39" s="19">
        <f t="shared" si="6"/>
        <v>988121</v>
      </c>
      <c r="F39" s="16"/>
      <c r="G39" s="89"/>
      <c r="H39" s="89"/>
      <c r="I39" s="16">
        <f>I42+I41</f>
        <v>0</v>
      </c>
      <c r="J39" s="16">
        <f>J42+J41</f>
        <v>0</v>
      </c>
      <c r="K39" s="22">
        <f aca="true" t="shared" si="8" ref="K39:P39">K42+K41</f>
        <v>326616</v>
      </c>
      <c r="L39" s="16">
        <f t="shared" si="8"/>
        <v>0</v>
      </c>
      <c r="M39" s="22">
        <f t="shared" si="8"/>
        <v>329302</v>
      </c>
      <c r="N39" s="22">
        <f t="shared" si="8"/>
        <v>0</v>
      </c>
      <c r="O39" s="22">
        <f t="shared" si="8"/>
        <v>332203</v>
      </c>
      <c r="P39" s="16">
        <f t="shared" si="8"/>
        <v>0</v>
      </c>
    </row>
    <row r="40" spans="1:16" ht="13.5">
      <c r="A40" s="94" t="s">
        <v>1</v>
      </c>
      <c r="B40" s="94"/>
      <c r="C40" s="94"/>
      <c r="D40" s="16"/>
      <c r="E40" s="19">
        <f t="shared" si="6"/>
        <v>0</v>
      </c>
      <c r="F40" s="16"/>
      <c r="G40" s="89"/>
      <c r="H40" s="89"/>
      <c r="I40" s="16"/>
      <c r="J40" s="16"/>
      <c r="K40" s="22"/>
      <c r="L40" s="16"/>
      <c r="M40" s="16"/>
      <c r="N40" s="16"/>
      <c r="O40" s="16"/>
      <c r="P40" s="16"/>
    </row>
    <row r="41" spans="1:16" ht="13.5">
      <c r="A41" s="90" t="s">
        <v>28</v>
      </c>
      <c r="B41" s="90"/>
      <c r="C41" s="90"/>
      <c r="D41" s="16">
        <v>310</v>
      </c>
      <c r="E41" s="19">
        <f t="shared" si="6"/>
        <v>300000</v>
      </c>
      <c r="F41" s="16"/>
      <c r="G41" s="89"/>
      <c r="H41" s="89"/>
      <c r="I41" s="16"/>
      <c r="J41" s="16"/>
      <c r="K41" s="22">
        <v>100000</v>
      </c>
      <c r="L41" s="16"/>
      <c r="M41" s="22">
        <v>100000</v>
      </c>
      <c r="N41" s="16"/>
      <c r="O41" s="22">
        <v>100000</v>
      </c>
      <c r="P41" s="16"/>
    </row>
    <row r="42" spans="1:16" ht="24.75" customHeight="1">
      <c r="A42" s="90" t="s">
        <v>29</v>
      </c>
      <c r="B42" s="90"/>
      <c r="C42" s="90"/>
      <c r="D42" s="16">
        <v>340</v>
      </c>
      <c r="E42" s="19">
        <f t="shared" si="6"/>
        <v>688121</v>
      </c>
      <c r="F42" s="16"/>
      <c r="G42" s="89"/>
      <c r="H42" s="89"/>
      <c r="I42" s="16"/>
      <c r="J42" s="16"/>
      <c r="K42" s="22">
        <f>112000+71980+42636</f>
        <v>226616</v>
      </c>
      <c r="L42" s="16"/>
      <c r="M42" s="22">
        <f>112000+71980+45322</f>
        <v>229302</v>
      </c>
      <c r="N42" s="16"/>
      <c r="O42" s="22">
        <f>112000+71980+48223</f>
        <v>232203</v>
      </c>
      <c r="P42" s="16"/>
    </row>
    <row r="43" spans="1:16" ht="13.5">
      <c r="A43" s="88" t="s">
        <v>6</v>
      </c>
      <c r="B43" s="88"/>
      <c r="C43" s="88"/>
      <c r="D43" s="16"/>
      <c r="E43" s="19">
        <f t="shared" si="6"/>
        <v>0</v>
      </c>
      <c r="F43" s="16"/>
      <c r="G43" s="89"/>
      <c r="H43" s="89"/>
      <c r="I43" s="16"/>
      <c r="J43" s="16"/>
      <c r="K43" s="16"/>
      <c r="L43" s="16"/>
      <c r="M43" s="16"/>
      <c r="N43" s="16"/>
      <c r="O43" s="16"/>
      <c r="P43" s="16"/>
    </row>
    <row r="44" spans="1:16" ht="13.5">
      <c r="A44" s="90" t="s">
        <v>7</v>
      </c>
      <c r="B44" s="90"/>
      <c r="C44" s="90"/>
      <c r="D44" s="16"/>
      <c r="E44" s="19">
        <f t="shared" si="6"/>
        <v>418860</v>
      </c>
      <c r="F44" s="16"/>
      <c r="G44" s="89"/>
      <c r="H44" s="89"/>
      <c r="I44" s="16"/>
      <c r="J44" s="16"/>
      <c r="K44" s="22">
        <f>126960+12600</f>
        <v>139560</v>
      </c>
      <c r="L44" s="22"/>
      <c r="M44" s="22">
        <v>139650</v>
      </c>
      <c r="N44" s="22"/>
      <c r="O44" s="22">
        <v>139650</v>
      </c>
      <c r="P44" s="16"/>
    </row>
    <row r="45" spans="1:6" ht="7.5" customHeight="1">
      <c r="A45" s="26"/>
      <c r="B45" s="26"/>
      <c r="C45" s="26"/>
      <c r="D45" s="26"/>
      <c r="E45" s="30"/>
      <c r="F45" s="26"/>
    </row>
    <row r="46" spans="1:16" ht="25.5" customHeight="1">
      <c r="A46" s="91" t="s">
        <v>139</v>
      </c>
      <c r="B46" s="91"/>
      <c r="C46" s="91"/>
      <c r="D46" s="115" t="s">
        <v>141</v>
      </c>
      <c r="E46" s="115"/>
      <c r="F46" s="115"/>
      <c r="G46" s="79" t="s">
        <v>72</v>
      </c>
      <c r="H46" s="79"/>
      <c r="I46" s="79"/>
      <c r="J46" s="37"/>
      <c r="K46" s="37"/>
      <c r="L46" s="37"/>
      <c r="M46" s="115" t="s">
        <v>140</v>
      </c>
      <c r="N46" s="115"/>
      <c r="O46" s="115"/>
      <c r="P46" s="37"/>
    </row>
    <row r="47" spans="1:16" ht="13.5" customHeight="1">
      <c r="A47" s="79"/>
      <c r="B47" s="79"/>
      <c r="C47" s="79"/>
      <c r="D47" s="92"/>
      <c r="E47" s="92"/>
      <c r="F47" s="92"/>
      <c r="G47" s="10"/>
      <c r="H47" s="10"/>
      <c r="I47" s="10"/>
      <c r="J47" s="80" t="s">
        <v>9</v>
      </c>
      <c r="K47" s="80"/>
      <c r="L47" s="36"/>
      <c r="M47" s="87" t="s">
        <v>8</v>
      </c>
      <c r="N47" s="87"/>
      <c r="O47" s="87"/>
      <c r="P47" s="87"/>
    </row>
    <row r="48" spans="1:16" ht="13.5" customHeight="1">
      <c r="A48" s="79" t="s">
        <v>142</v>
      </c>
      <c r="B48" s="79"/>
      <c r="C48" s="79"/>
      <c r="D48" s="93" t="s">
        <v>143</v>
      </c>
      <c r="E48" s="93"/>
      <c r="F48" s="93"/>
      <c r="G48" s="10"/>
      <c r="H48" s="10"/>
      <c r="I48" s="10"/>
      <c r="J48" s="38"/>
      <c r="K48" s="38"/>
      <c r="L48" s="36"/>
      <c r="M48" s="36"/>
      <c r="N48" s="36"/>
      <c r="O48" s="36"/>
      <c r="P48" s="36"/>
    </row>
    <row r="49" spans="1:16" ht="31.5" customHeight="1">
      <c r="A49" s="91" t="s">
        <v>138</v>
      </c>
      <c r="B49" s="91"/>
      <c r="C49" s="91"/>
      <c r="D49" s="91"/>
      <c r="E49" s="91"/>
      <c r="F49" s="91"/>
      <c r="M49" s="10"/>
      <c r="N49" s="10"/>
      <c r="O49" s="10"/>
      <c r="P49" s="10"/>
    </row>
  </sheetData>
  <sheetProtection/>
  <mergeCells count="103">
    <mergeCell ref="A16:C16"/>
    <mergeCell ref="G16:H16"/>
    <mergeCell ref="G11:H11"/>
    <mergeCell ref="G12:H12"/>
    <mergeCell ref="M46:O46"/>
    <mergeCell ref="A13:C13"/>
    <mergeCell ref="A14:C14"/>
    <mergeCell ref="A15:C15"/>
    <mergeCell ref="G13:H13"/>
    <mergeCell ref="G14:H14"/>
    <mergeCell ref="G15:H15"/>
    <mergeCell ref="D46:F46"/>
    <mergeCell ref="M2:N2"/>
    <mergeCell ref="O2:P2"/>
    <mergeCell ref="A2:C3"/>
    <mergeCell ref="D2:D3"/>
    <mergeCell ref="E2:E3"/>
    <mergeCell ref="F2:H2"/>
    <mergeCell ref="I2:J2"/>
    <mergeCell ref="K2:L2"/>
    <mergeCell ref="G3:H3"/>
    <mergeCell ref="A5:C5"/>
    <mergeCell ref="G5:H5"/>
    <mergeCell ref="A4:C4"/>
    <mergeCell ref="G4:H4"/>
    <mergeCell ref="A17:C17"/>
    <mergeCell ref="G17:H17"/>
    <mergeCell ref="A12:C12"/>
    <mergeCell ref="A11:C11"/>
    <mergeCell ref="G9:H9"/>
    <mergeCell ref="A8:C8"/>
    <mergeCell ref="G8:H8"/>
    <mergeCell ref="A10:C10"/>
    <mergeCell ref="G10:H10"/>
    <mergeCell ref="A9:C9"/>
    <mergeCell ref="A6:C6"/>
    <mergeCell ref="G6:H6"/>
    <mergeCell ref="A7:C7"/>
    <mergeCell ref="G7:H7"/>
    <mergeCell ref="A21:C21"/>
    <mergeCell ref="G21:H21"/>
    <mergeCell ref="A22:C22"/>
    <mergeCell ref="G22:H22"/>
    <mergeCell ref="A19:C19"/>
    <mergeCell ref="G19:H19"/>
    <mergeCell ref="A20:C20"/>
    <mergeCell ref="G20:H20"/>
    <mergeCell ref="A25:C25"/>
    <mergeCell ref="G25:H25"/>
    <mergeCell ref="A26:C26"/>
    <mergeCell ref="G26:H26"/>
    <mergeCell ref="A23:C23"/>
    <mergeCell ref="G23:H23"/>
    <mergeCell ref="A24:C24"/>
    <mergeCell ref="G24:H24"/>
    <mergeCell ref="A29:C29"/>
    <mergeCell ref="G29:H29"/>
    <mergeCell ref="A30:C30"/>
    <mergeCell ref="G30:H30"/>
    <mergeCell ref="A27:C27"/>
    <mergeCell ref="G27:H27"/>
    <mergeCell ref="A28:C28"/>
    <mergeCell ref="G28:H28"/>
    <mergeCell ref="A33:C33"/>
    <mergeCell ref="G33:H33"/>
    <mergeCell ref="A34:C34"/>
    <mergeCell ref="G34:H34"/>
    <mergeCell ref="A31:C31"/>
    <mergeCell ref="G31:H31"/>
    <mergeCell ref="A32:C32"/>
    <mergeCell ref="G32:H32"/>
    <mergeCell ref="A37:C37"/>
    <mergeCell ref="G37:H37"/>
    <mergeCell ref="A38:C38"/>
    <mergeCell ref="G38:H38"/>
    <mergeCell ref="A35:C35"/>
    <mergeCell ref="G35:H35"/>
    <mergeCell ref="A36:C36"/>
    <mergeCell ref="G36:H36"/>
    <mergeCell ref="A42:C42"/>
    <mergeCell ref="G42:H42"/>
    <mergeCell ref="A39:C39"/>
    <mergeCell ref="G39:H39"/>
    <mergeCell ref="A40:C40"/>
    <mergeCell ref="G40:H40"/>
    <mergeCell ref="A41:C41"/>
    <mergeCell ref="G41:H41"/>
    <mergeCell ref="A49:F49"/>
    <mergeCell ref="A46:C46"/>
    <mergeCell ref="A47:C47"/>
    <mergeCell ref="D47:F47"/>
    <mergeCell ref="A48:C48"/>
    <mergeCell ref="D48:F48"/>
    <mergeCell ref="G46:I46"/>
    <mergeCell ref="J47:K47"/>
    <mergeCell ref="A1:P1"/>
    <mergeCell ref="A18:C18"/>
    <mergeCell ref="G18:H18"/>
    <mergeCell ref="M47:P47"/>
    <mergeCell ref="A43:C43"/>
    <mergeCell ref="G43:H43"/>
    <mergeCell ref="A44:C44"/>
    <mergeCell ref="G44:H44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Учитель</cp:lastModifiedBy>
  <cp:lastPrinted>2012-03-02T11:41:22Z</cp:lastPrinted>
  <dcterms:created xsi:type="dcterms:W3CDTF">2010-08-09T11:23:33Z</dcterms:created>
  <dcterms:modified xsi:type="dcterms:W3CDTF">2012-04-05T05:59:09Z</dcterms:modified>
  <cp:category/>
  <cp:version/>
  <cp:contentType/>
  <cp:contentStatus/>
</cp:coreProperties>
</file>